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80" activeTab="0"/>
  </bookViews>
  <sheets>
    <sheet name="งบหน้า สพท." sheetId="1" r:id="rId1"/>
    <sheet name="งบหน้าแต่ละสัญญา" sheetId="2" r:id="rId2"/>
    <sheet name="วันหยุด ปีงบประมาณ 2566VER.1" sheetId="3" r:id="rId3"/>
    <sheet name="วันหยุด ปีงบประมาณ 2566 VER.2" sheetId="4" r:id="rId4"/>
    <sheet name="สรุป สพม.เฉพาะปี 63" sheetId="5" state="hidden" r:id="rId5"/>
    <sheet name="เตรียมจัดสรร สพป." sheetId="6" state="hidden" r:id="rId6"/>
    <sheet name="เตรียมจัดสรร สพม." sheetId="7" state="hidden" r:id="rId7"/>
    <sheet name="สรุปยอด สพป. สพม." sheetId="8" state="hidden" r:id="rId8"/>
    <sheet name="ไม่เอาสรุป สพป." sheetId="9" state="hidden" r:id="rId9"/>
    <sheet name="ไม่เอาสรุป สพม." sheetId="10" state="hidden" r:id="rId10"/>
  </sheets>
  <definedNames>
    <definedName name="_xlnm.Print_Area" localSheetId="5">'เตรียมจัดสรร สพป.'!$A$1:$M$101</definedName>
    <definedName name="_xlnm.Print_Area" localSheetId="6">'เตรียมจัดสรร สพม.'!$B$1:$L$302</definedName>
    <definedName name="_xlnm.Print_Area" localSheetId="0">'งบหน้า สพท.'!$A$1:$O$37</definedName>
    <definedName name="_xlnm.Print_Area" localSheetId="1">'งบหน้าแต่ละสัญญา'!$A$1:$F$30</definedName>
    <definedName name="_xlnm.Print_Area" localSheetId="3">'วันหยุด ปีงบประมาณ 2566 VER.2'!$A$1:$R$19</definedName>
    <definedName name="_xlnm.Print_Area" localSheetId="2">'วันหยุด ปีงบประมาณ 2566VER.1'!$F$1:$DX$5</definedName>
    <definedName name="_xlnm.Print_Titles" localSheetId="5">'เตรียมจัดสรร สพป.'!$2:$5</definedName>
    <definedName name="_xlnm.Print_Titles" localSheetId="6">'เตรียมจัดสรร สพม.'!$2:$5</definedName>
    <definedName name="_xlnm.Print_Titles" localSheetId="8">'ไม่เอาสรุป สพป.'!$1:$1</definedName>
    <definedName name="_xlnm.Print_Titles" localSheetId="0">'งบหน้า สพท.'!$5:$8</definedName>
  </definedNames>
  <calcPr fullCalcOnLoad="1"/>
</workbook>
</file>

<file path=xl/sharedStrings.xml><?xml version="1.0" encoding="utf-8"?>
<sst xmlns="http://schemas.openxmlformats.org/spreadsheetml/2006/main" count="652" uniqueCount="499">
  <si>
    <t>รายละเอียดที่เสนอของบประมาณ</t>
  </si>
  <si>
    <t>เลขที่หนังสือคำขอ</t>
  </si>
  <si>
    <t>ที่</t>
  </si>
  <si>
    <t>เขต</t>
  </si>
  <si>
    <t>สิ่งก่อสร้าง / ราคา</t>
  </si>
  <si>
    <t>จำนวนวัน</t>
  </si>
  <si>
    <t>ค่าตรวจการจ้าง</t>
  </si>
  <si>
    <t>ค่าควบคุมงาน</t>
  </si>
  <si>
    <t>รวม</t>
  </si>
  <si>
    <t>ตามสัญญา</t>
  </si>
  <si>
    <t>งบประมาณ</t>
  </si>
  <si>
    <t>ขอเบิก</t>
  </si>
  <si>
    <t>แบบอาคาร</t>
  </si>
  <si>
    <t xml:space="preserve">จำนวนงวดงาน </t>
  </si>
  <si>
    <t>จำนวนกรรมการ</t>
  </si>
  <si>
    <t>รวมทั้งสิ้น</t>
  </si>
  <si>
    <t xml:space="preserve"> สพป. / โรงเรียน</t>
  </si>
  <si>
    <t>สพป. นนทบุรี</t>
  </si>
  <si>
    <t>สพป. ชลบุรี</t>
  </si>
  <si>
    <t>สพป. อุบลราชธานี</t>
  </si>
  <si>
    <t>สพป. ยโสธร</t>
  </si>
  <si>
    <t>สพป. อุดรธานี</t>
  </si>
  <si>
    <t>สพป. ร้อยเอ็ด</t>
  </si>
  <si>
    <t>สพป. น่าน</t>
  </si>
  <si>
    <t>สพป. เชียงราย</t>
  </si>
  <si>
    <t>สพป. อุตรดิตถ์</t>
  </si>
  <si>
    <t>สพป. ตาก</t>
  </si>
  <si>
    <t>สพป. ประจวบคีรีขันธ์</t>
  </si>
  <si>
    <t>สพป. ภูเก็ต</t>
  </si>
  <si>
    <t>สพป. ชุมพร</t>
  </si>
  <si>
    <t>สพป. พัทลุง</t>
  </si>
  <si>
    <t>สพป. ตรัง</t>
  </si>
  <si>
    <t>4 งวด 300 วัน</t>
  </si>
  <si>
    <t>8 งวด 320 วัน</t>
  </si>
  <si>
    <t xml:space="preserve"> </t>
  </si>
  <si>
    <t>บ้านพักครู 8 ครอบครัว</t>
  </si>
  <si>
    <t>12 งวด 480 วัน</t>
  </si>
  <si>
    <t>สพป.</t>
  </si>
  <si>
    <t>พระนครศรีอยุธยา 1</t>
  </si>
  <si>
    <t>ระยอง 1</t>
  </si>
  <si>
    <t>นครนายก 1</t>
  </si>
  <si>
    <t>สระแก้ว 1</t>
  </si>
  <si>
    <t>สุรินทร์ 2</t>
  </si>
  <si>
    <t>ศรีสะเกษ 1</t>
  </si>
  <si>
    <t>ยอดเงินรวม</t>
  </si>
  <si>
    <t>ศรีสะเกษ 4</t>
  </si>
  <si>
    <t>ระยอง 2</t>
  </si>
  <si>
    <t>สพป.เลย</t>
  </si>
  <si>
    <t>อุบลราชธานี 5</t>
  </si>
  <si>
    <t>ชัยภูมิ 2</t>
  </si>
  <si>
    <t>ชัยภูมิ 3</t>
  </si>
  <si>
    <t>อำนาจเจริญ 1</t>
  </si>
  <si>
    <t>อุดรธานี 3</t>
  </si>
  <si>
    <t>มหาสารคาม 1</t>
  </si>
  <si>
    <t>ร้อยเอ็ด 1</t>
  </si>
  <si>
    <t>กาฬสินธุ์ 2</t>
  </si>
  <si>
    <t>นครพนม 2</t>
  </si>
  <si>
    <t>สกลนคร 3</t>
  </si>
  <si>
    <t>เลย 2</t>
  </si>
  <si>
    <t>เลย 3</t>
  </si>
  <si>
    <t>เชียงใหม่ 3</t>
  </si>
  <si>
    <t>เชียงใหม่ 4</t>
  </si>
  <si>
    <t>ลำพูน 2</t>
  </si>
  <si>
    <t>แพร่ 2</t>
  </si>
  <si>
    <t>น่าน 2</t>
  </si>
  <si>
    <t>เชียงราย 1</t>
  </si>
  <si>
    <t>เชียงราย 3</t>
  </si>
  <si>
    <t>เชียงราย 4</t>
  </si>
  <si>
    <t>พะเยา 2</t>
  </si>
  <si>
    <t>พิษณุโลก 2</t>
  </si>
  <si>
    <t>สุโขทัย 1</t>
  </si>
  <si>
    <t>ตาก 2</t>
  </si>
  <si>
    <t>นครสวรรค์ 1</t>
  </si>
  <si>
    <t>ประจวบคีรีขันธ์ 1</t>
  </si>
  <si>
    <t>ภูเก็ต 1</t>
  </si>
  <si>
    <t>นครศรีธรรมราช 2</t>
  </si>
  <si>
    <t>สุราษฎร์ธานี 3</t>
  </si>
  <si>
    <t>ชุมพร 2</t>
  </si>
  <si>
    <t>สงขลา 1</t>
  </si>
  <si>
    <t>ตรัง 1</t>
  </si>
  <si>
    <t>สพม.</t>
  </si>
  <si>
    <t>เขต 6</t>
  </si>
  <si>
    <t>ประจวบคีรีขันธ์ 2</t>
  </si>
  <si>
    <t>พระนครศรีอยุธยา 2</t>
  </si>
  <si>
    <t>เขต 11</t>
  </si>
  <si>
    <t>เขต 13</t>
  </si>
  <si>
    <t>เขต 16</t>
  </si>
  <si>
    <t>เขต 18</t>
  </si>
  <si>
    <t>เขต 21</t>
  </si>
  <si>
    <t>เขต 24</t>
  </si>
  <si>
    <t>เขต 32</t>
  </si>
  <si>
    <t>เขต 33</t>
  </si>
  <si>
    <t>เขต 34</t>
  </si>
  <si>
    <t>เขต 35</t>
  </si>
  <si>
    <t>เขต 36</t>
  </si>
  <si>
    <t>เขต 37</t>
  </si>
  <si>
    <t>เขต 38</t>
  </si>
  <si>
    <t>เขต 39</t>
  </si>
  <si>
    <t>เขต 22</t>
  </si>
  <si>
    <t>หนองคาย 1</t>
  </si>
  <si>
    <t>เขต 2</t>
  </si>
  <si>
    <t>เขต 17</t>
  </si>
  <si>
    <t>เขต 31</t>
  </si>
  <si>
    <t>อุดรธานี 4</t>
  </si>
  <si>
    <t>นครพนม 1</t>
  </si>
  <si>
    <t>อุบลราชธานี 3</t>
  </si>
  <si>
    <t>ชลบุรี 3</t>
  </si>
  <si>
    <t>กาญจนบุรี 3</t>
  </si>
  <si>
    <t>นครสวรรค์ 2</t>
  </si>
  <si>
    <r>
      <t xml:space="preserve">สรุปงบประมาณค่าตรวจการจ้างและควบคุมงานก่อสร้าง </t>
    </r>
    <r>
      <rPr>
        <b/>
        <u val="single"/>
        <sz val="16"/>
        <rFont val="TH SarabunPSK"/>
        <family val="2"/>
      </rPr>
      <t>สพม</t>
    </r>
    <r>
      <rPr>
        <b/>
        <sz val="16"/>
        <rFont val="TH SarabunPSK"/>
        <family val="2"/>
      </rPr>
      <t>. ปีงบประมาณ  2562</t>
    </r>
  </si>
  <si>
    <r>
      <t xml:space="preserve">สรุปงบประมาณค่าตรวจการจ้างและควบคุมงานก่อสร้าง </t>
    </r>
    <r>
      <rPr>
        <b/>
        <u val="single"/>
        <sz val="16"/>
        <rFont val="TH SarabunPSK"/>
        <family val="2"/>
      </rPr>
      <t>สพป.</t>
    </r>
    <r>
      <rPr>
        <b/>
        <sz val="16"/>
        <rFont val="TH SarabunPSK"/>
        <family val="2"/>
      </rPr>
      <t xml:space="preserve">  ปีงบประมาณ  2562</t>
    </r>
  </si>
  <si>
    <t>.</t>
  </si>
  <si>
    <t>บุรีรัมย์ 3</t>
  </si>
  <si>
    <t>พังงา</t>
  </si>
  <si>
    <t>เขต 41</t>
  </si>
  <si>
    <t>กาฬสินธุ์ 3</t>
  </si>
  <si>
    <t>ขอนแก่น 4</t>
  </si>
  <si>
    <t>กระบี่</t>
  </si>
  <si>
    <t>กาฬสินธุ์ 1</t>
  </si>
  <si>
    <t>สงขลา 2</t>
  </si>
  <si>
    <t>เขต 20</t>
  </si>
  <si>
    <t>เขต 12</t>
  </si>
  <si>
    <t>นครศรีธรรมราช 4</t>
  </si>
  <si>
    <t>ฉะเชิงเทรา 1</t>
  </si>
  <si>
    <t>มหาสารคาม 2</t>
  </si>
  <si>
    <t>สุรินทร์ 1</t>
  </si>
  <si>
    <t>พัทลุง 1</t>
  </si>
  <si>
    <t>ขอนแก่น 2</t>
  </si>
  <si>
    <t>เขต 14</t>
  </si>
  <si>
    <t>ลพบุรี 1</t>
  </si>
  <si>
    <t>ตราด 1</t>
  </si>
  <si>
    <t>อุตรดิตถ์ 1</t>
  </si>
  <si>
    <t>เขต 8</t>
  </si>
  <si>
    <t>สมุทรสาคร 1</t>
  </si>
  <si>
    <t>ตรัง 2</t>
  </si>
  <si>
    <t>สิงห์บุรี 1</t>
  </si>
  <si>
    <t>ชัยภูมิ 1</t>
  </si>
  <si>
    <t>ลำปาง 1</t>
  </si>
  <si>
    <t>เชียงใหม่ 5</t>
  </si>
  <si>
    <t>เขต 10</t>
  </si>
  <si>
    <t>เชียงใหม่ 6</t>
  </si>
  <si>
    <t>ร้อยเอ็ด 3</t>
  </si>
  <si>
    <t>อุทัยธานี 1</t>
  </si>
  <si>
    <t>อุดรธานี 2</t>
  </si>
  <si>
    <t>อุตรดิตถ์ 2</t>
  </si>
  <si>
    <t>พิษณุโลก 1</t>
  </si>
  <si>
    <r>
      <t xml:space="preserve">สรุปงบประมาณค่าตรวจการจ้างและควบคุมงานก่อสร้าง </t>
    </r>
    <r>
      <rPr>
        <b/>
        <u val="single"/>
        <sz val="16"/>
        <rFont val="TH SarabunPSK"/>
        <family val="2"/>
      </rPr>
      <t>สพป</t>
    </r>
    <r>
      <rPr>
        <b/>
        <sz val="16"/>
        <rFont val="TH SarabunPSK"/>
        <family val="2"/>
      </rPr>
      <t>. ปีงบประมาณ  2563</t>
    </r>
  </si>
  <si>
    <r>
      <t xml:space="preserve">สรุปงบประมาณค่าตรวจการจ้างและควบคุมงานก่อสร้าง </t>
    </r>
    <r>
      <rPr>
        <b/>
        <u val="single"/>
        <sz val="16"/>
        <rFont val="TH SarabunPSK"/>
        <family val="2"/>
      </rPr>
      <t>สพม.</t>
    </r>
    <r>
      <rPr>
        <b/>
        <sz val="16"/>
        <rFont val="TH SarabunPSK"/>
        <family val="2"/>
      </rPr>
      <t xml:space="preserve"> ปีงบประมาณ  2563</t>
    </r>
  </si>
  <si>
    <t>เขต 25</t>
  </si>
  <si>
    <t>เขต 26</t>
  </si>
  <si>
    <t>เขต 28</t>
  </si>
  <si>
    <t>เขต 40</t>
  </si>
  <si>
    <t>เขต 19</t>
  </si>
  <si>
    <t>เขต 9</t>
  </si>
  <si>
    <t>เขต 4</t>
  </si>
  <si>
    <t>เขต 1</t>
  </si>
  <si>
    <t>เขต 42</t>
  </si>
  <si>
    <t>เขต 15</t>
  </si>
  <si>
    <t>เขต 29</t>
  </si>
  <si>
    <t>เขต 3</t>
  </si>
  <si>
    <t>เชต 13</t>
  </si>
  <si>
    <t>สำนักงานเขตพื้นที่การศึกษามัธยมศึกษากรุงเทพมหานคร เขต 1</t>
  </si>
  <si>
    <t xml:space="preserve">สำนักงานเขตพื้นที่การศึกษามัธยมศึกษาตาก </t>
  </si>
  <si>
    <t xml:space="preserve">สำนักงานเขตพื้นที่การศึกษามัธยมศึกษานครสวรรค์ </t>
  </si>
  <si>
    <t xml:space="preserve">สำนักงานเขตพื้นที่การศึกษามัธยมศึกษาน่าน </t>
  </si>
  <si>
    <t xml:space="preserve">สำนักงานเขตพื้นที่การศึกษามัธยมศึกษาปราจีนบุรี นครนายก </t>
  </si>
  <si>
    <t xml:space="preserve">สำนักงานเขตพื้นที่การศึกษามัธยมศึกษาปัตตานี </t>
  </si>
  <si>
    <t xml:space="preserve">สำนักงานเขตพื้นที่การศึกษามัธยมศึกษาพังงา ภูเก็ต ระนอง </t>
  </si>
  <si>
    <t xml:space="preserve">สำนักงานเขตพื้นที่การศึกษามัธยมศึกษาพิษณุโลก อุตรดิตถ์ </t>
  </si>
  <si>
    <t xml:space="preserve">สำนักงานเขตพื้นที่การศึกษามัธยมศึกษาแพร่ </t>
  </si>
  <si>
    <t xml:space="preserve">สำนักงานเขตพื้นที่การศึกษามัธยมศึกษามหาสารคาม </t>
  </si>
  <si>
    <t xml:space="preserve">สำนักงานเขตพื้นที่การศึกษามัธยมศึกษาราชบุรี </t>
  </si>
  <si>
    <t xml:space="preserve">สำนักงานเขตพื้นที่การศึกษามัธยมศึกษาสมุทรปราการ </t>
  </si>
  <si>
    <t>สำนักงานเขตพื้นที่การศึกษามัธยมศึกษากรุงเทพมหานคร เขต 2</t>
  </si>
  <si>
    <t>ระยะเวลาขอเบิก</t>
  </si>
  <si>
    <t>จำนวนวันขอเบิก</t>
  </si>
  <si>
    <t>วันเริ่ม-สิ้นสุดสัญญา</t>
  </si>
  <si>
    <t>1.ราชประชาสมาสัย ฝ่ายมัธยมรัชดาภิเษก ในพระบรมราชูปถัมภ์</t>
  </si>
  <si>
    <t>งวด 7-8</t>
  </si>
  <si>
    <t>23ม.ค.64-8ธ.ค.64</t>
  </si>
  <si>
    <t>2ต.ค.64-8ธ.ค.64</t>
  </si>
  <si>
    <t>ศธ 04339/2587 ลว 19 ต.ค.64</t>
  </si>
  <si>
    <t>ศธ 04320/3977 ลว 1 พ.ย.64</t>
  </si>
  <si>
    <t>1ต.ค.64-3ต.ค.65</t>
  </si>
  <si>
    <t>1.สตรีพังงา</t>
  </si>
  <si>
    <t>อาคารแบบ 318ล./55-ข</t>
  </si>
  <si>
    <t>ศธ 04034/3426 ลว 28 ต.ค.64</t>
  </si>
  <si>
    <t>14ม.ค.64-9พ.ย.64</t>
  </si>
  <si>
    <t>1.บ้านหนองปลาไหล</t>
  </si>
  <si>
    <t>อาคารอนุบาล 3 ห้อง</t>
  </si>
  <si>
    <t>4,225,000 บาท</t>
  </si>
  <si>
    <t>8 งวด 318 วัน</t>
  </si>
  <si>
    <t>1ต.ค.-9พ.ย.64</t>
  </si>
  <si>
    <t>ศธ 04111/3456 ลว 29 พ.ย.64</t>
  </si>
  <si>
    <t>2มี.ค.64-26พ.ย.64</t>
  </si>
  <si>
    <t>1.บ้านโคกวัดใหม่</t>
  </si>
  <si>
    <t>อาคารแบบ สปช.103/61</t>
  </si>
  <si>
    <t>4 งวด 270 วัน</t>
  </si>
  <si>
    <t>1ต.ค.-26พ.ย.64</t>
  </si>
  <si>
    <t>ศธ 04316/3539 ลว 11 พ.ย.64</t>
  </si>
  <si>
    <t>5มี.ค.64-29ธ.ค.64</t>
  </si>
  <si>
    <t>1.ภัทรพิทยาจารย์</t>
  </si>
  <si>
    <t>แบบสปช.105/29</t>
  </si>
  <si>
    <t>4 งวด</t>
  </si>
  <si>
    <t>1ต.ค.64-29ธ.ค.64</t>
  </si>
  <si>
    <t>ศธ 04136/3443 ลว 8 พ.ย.64</t>
  </si>
  <si>
    <t>16ก.พ.64-12ธ.ค.64</t>
  </si>
  <si>
    <t>1.บ้านก้างปลา</t>
  </si>
  <si>
    <t>แบบ สปช.105/29</t>
  </si>
  <si>
    <t>งวด3-4</t>
  </si>
  <si>
    <t>1ต.ค.64-12ธ.ค.64</t>
  </si>
  <si>
    <t>ศธ 04317/2428 ลว 17 พ.ย.64</t>
  </si>
  <si>
    <t>9ก.พ.64-3มิ.ย.65</t>
  </si>
  <si>
    <t>1.เบญจมราชูทิศ ปัตตานี</t>
  </si>
  <si>
    <t xml:space="preserve">8 งวด </t>
  </si>
  <si>
    <t>1ต.ค.64-3มิ.ย.65</t>
  </si>
  <si>
    <t>1.บ้านบางไม้แก้วประชาสามัคคี</t>
  </si>
  <si>
    <t>แบบ 212ล/57-ข</t>
  </si>
  <si>
    <t>22ม.ค.64-17มี.ค.65</t>
  </si>
  <si>
    <t>1ต.ค.64-17มี.ค.65</t>
  </si>
  <si>
    <t>ศธ 04041/3612 ลว 12 พ.ย.64</t>
  </si>
  <si>
    <t>ศธ 04290/4538 ลว.3 ธ.ค.64</t>
  </si>
  <si>
    <t>22ก.ค.63-14ต.ค.64</t>
  </si>
  <si>
    <t>1.โพธิสารพิทยา</t>
  </si>
  <si>
    <t>อาคารเอนกประสงค์</t>
  </si>
  <si>
    <t>43,789,000 บาท</t>
  </si>
  <si>
    <t>14 งวด/450วัน</t>
  </si>
  <si>
    <t>ศธ 04042/45 ลว 10 ม.ค.65</t>
  </si>
  <si>
    <t>1.บ้านสามแยกจำปา</t>
  </si>
  <si>
    <t>แบบ 105ล/58(ข)</t>
  </si>
  <si>
    <t>1ต.ค.64-9ม.ค.65</t>
  </si>
  <si>
    <t>16มี.ค.64-9ม.ค.65</t>
  </si>
  <si>
    <t>2.ชุมชนวัดขันเงิน</t>
  </si>
  <si>
    <t>6,930,000 บาท</t>
  </si>
  <si>
    <t>318ล./55(ข)</t>
  </si>
  <si>
    <t>23,118,000 บาท</t>
  </si>
  <si>
    <t>4 งวด 104 วัน</t>
  </si>
  <si>
    <t>12 งวด 302 วัน</t>
  </si>
  <si>
    <t>งวด 3-4</t>
  </si>
  <si>
    <t>งวด 6-12</t>
  </si>
  <si>
    <t>1ต.ค.64-4ก.ค.65</t>
  </si>
  <si>
    <t>12มี.ค.64-4ก.ค.65</t>
  </si>
  <si>
    <t>ศธ 04056/199 ลว 19 ม.ค.65</t>
  </si>
  <si>
    <t>24ก.พ.64-21ต.ค.64</t>
  </si>
  <si>
    <t>1.ห้วยน้ำนักวิทยา</t>
  </si>
  <si>
    <t>แบบ สปช.103/61</t>
  </si>
  <si>
    <t>2,200,000 บาท</t>
  </si>
  <si>
    <t>4 งวด 240 วัน</t>
  </si>
  <si>
    <t>1ต.ค.64-21ต.ค.64</t>
  </si>
  <si>
    <t>ศธ 04076/0122 ลว 18 ม.ค.65</t>
  </si>
  <si>
    <t>24มิ.ย.64-18ก.ค.65</t>
  </si>
  <si>
    <t>1.ประชาอุปถัมภ์</t>
  </si>
  <si>
    <t>อาคารเรียนพิเศษ</t>
  </si>
  <si>
    <t>22,790,000 บาท</t>
  </si>
  <si>
    <t>10 งวด</t>
  </si>
  <si>
    <t>1ต.ค.64-20มิ.ย.65</t>
  </si>
  <si>
    <t>ศธ 04225/3402 ลว 22 ธ.ค.64</t>
  </si>
  <si>
    <t>20มี.ค.64-14พ.ย.64</t>
  </si>
  <si>
    <t>1.วัดควนเพ็ง</t>
  </si>
  <si>
    <t>อาคารแบบ สปช.105/29</t>
  </si>
  <si>
    <t>1ต.ค.64-14พ.ย.64</t>
  </si>
  <si>
    <t>ศธ 04052/3711 ลว 15 ธ.ค.64</t>
  </si>
  <si>
    <t>10ก.ย.64-28มี.ค.65</t>
  </si>
  <si>
    <t>1.บ้านควนอินทนินงาม</t>
  </si>
  <si>
    <t>แบบสปช.101/26</t>
  </si>
  <si>
    <t>2,304,000 บาท</t>
  </si>
  <si>
    <t>200 วัน</t>
  </si>
  <si>
    <t>1ต.ค.64-28มี.ค.65</t>
  </si>
  <si>
    <t>ศธ 04121/276 ลว 28 ม.ค.65</t>
  </si>
  <si>
    <t>30ธ.ค.64-25ต.ค.65</t>
  </si>
  <si>
    <t>30ธ.ค.64-5ต.ค.65</t>
  </si>
  <si>
    <t>300 วัน</t>
  </si>
  <si>
    <t>30ธ.ค.64-30ก.ย.65</t>
  </si>
  <si>
    <t>1.ชุมชนบ้านเหล่าล้อ(พิมพ์คุรุราษฎร์บำรุง)</t>
  </si>
  <si>
    <t>แบบ สปช.2/28</t>
  </si>
  <si>
    <t>280 วัน</t>
  </si>
  <si>
    <t>ศธ 04323/4989 ลว 27ธ.ค.64</t>
  </si>
  <si>
    <t>31ก.ค.63-22มี.ค.65</t>
  </si>
  <si>
    <t>อาคารแบบพิเศษ 6ชั้น</t>
  </si>
  <si>
    <t>1.อุตรดิตถ์</t>
  </si>
  <si>
    <t>17 งวด</t>
  </si>
  <si>
    <t>1ต.ค.64-20มี.ค.65</t>
  </si>
  <si>
    <t>ศธ 04327/298 ลว 31ม.ค.65</t>
  </si>
  <si>
    <t>24ก.พ.64-24ก.พ.65</t>
  </si>
  <si>
    <t>1.แกดำวิทยาคาร</t>
  </si>
  <si>
    <t>แบบ 108ล/59-ก</t>
  </si>
  <si>
    <t>1ต.ค.64-24ก.พ.65</t>
  </si>
  <si>
    <t>365 วัน</t>
  </si>
  <si>
    <t>ศธ 04308/4138 ลว 2ธ.ค.64</t>
  </si>
  <si>
    <t>12ม.ค.64-26พ.ย.64</t>
  </si>
  <si>
    <t>1.หนองกรดพิทยาคม</t>
  </si>
  <si>
    <t>บ้านพักครูแฟลต 8 หน่วย</t>
  </si>
  <si>
    <t>3,978,000 บาท</t>
  </si>
  <si>
    <t>1ต.ค.64-26พ.ย.64</t>
  </si>
  <si>
    <t>ศธ 04044/135 ลว 13 ม.ค.65</t>
  </si>
  <si>
    <t>1.บ้านป่าแดด(เวทยาสมิทธิ์)</t>
  </si>
  <si>
    <t>อาคารเรียนแบบ212ล./57</t>
  </si>
  <si>
    <t>11 งวด 420 วัน</t>
  </si>
  <si>
    <t>20ก.พ.64-15เม.ย.65</t>
  </si>
  <si>
    <t>1ต.ค.64-15เม.ย.65</t>
  </si>
  <si>
    <t>2.ท่าก๊อพลับพลาวิทยา</t>
  </si>
  <si>
    <t>อาคารเรียนแบบ105/58(ข)</t>
  </si>
  <si>
    <t>9ก.พ.64-5ธ.ค.64</t>
  </si>
  <si>
    <t>1ต.ค.64-5ธ.ค.64</t>
  </si>
  <si>
    <t xml:space="preserve">                                                                                                                      </t>
  </si>
  <si>
    <t>ศธ 04184/364 ลว 11 ก.พ.65</t>
  </si>
  <si>
    <t>1.บ้านโพธิ์ไทร</t>
  </si>
  <si>
    <t>ก่อสร้างอาคาร 212ล./57-ก</t>
  </si>
  <si>
    <t>17,840,000 บาท</t>
  </si>
  <si>
    <t>18ม.ค.65-13มี.ค.66</t>
  </si>
  <si>
    <t>18ม.ค.65-30ก.ย.65</t>
  </si>
  <si>
    <t>2.บ้านหนองผือ</t>
  </si>
  <si>
    <t>1,7840,000 บาท</t>
  </si>
  <si>
    <t>22ม.ค.65-17มี.ค.66</t>
  </si>
  <si>
    <t>22ม.ค.65-30ก.ย.65</t>
  </si>
  <si>
    <t>3.บ้านตากแดด</t>
  </si>
  <si>
    <t>13ม.ค.65-8มี.ค.66</t>
  </si>
  <si>
    <t>13ม.ค.65-30ก.ย.65</t>
  </si>
  <si>
    <t>4.บ้านตากแดด</t>
  </si>
  <si>
    <t>อาคารเรียนอนุบาล 3 ห้อง</t>
  </si>
  <si>
    <t>4,219,000 บาท</t>
  </si>
  <si>
    <t>8 งวด 300 วัน</t>
  </si>
  <si>
    <t>1ก.พ.65-27พ.ย.65</t>
  </si>
  <si>
    <t>1ก.พ.65-30ก.ย.65</t>
  </si>
  <si>
    <t>5.บ้านตากแดด</t>
  </si>
  <si>
    <t>ปรับปรุงซ่อมแซมอาคารเรียน</t>
  </si>
  <si>
    <t>2,531,400 บาท</t>
  </si>
  <si>
    <t>1 งวด 290 วัน</t>
  </si>
  <si>
    <t>1ก.พ.65-1พ.ค.65</t>
  </si>
  <si>
    <t>ศธ 04291/571 ลว 8 ก.พ.65</t>
  </si>
  <si>
    <t>1.วัดสุทธิวราราม</t>
  </si>
  <si>
    <t>ก่อสร้างอาคารแบบพิเศษ</t>
  </si>
  <si>
    <t>16 งวด 670 วัน</t>
  </si>
  <si>
    <t>1ส.ค.63-1มิ.ย.65</t>
  </si>
  <si>
    <t>1ต.ค.64-1มิ.ย.65</t>
  </si>
  <si>
    <t>บัญชีจัดสรรงบประมาณค่าตรวจการจ้างและควบคุมงานก่อสร้าง  ปีงบประมาณ  2565</t>
  </si>
  <si>
    <t>2.เตรียมอุดมศึกษาพัฒนาการ สุวรรณภูมิ</t>
  </si>
  <si>
    <t>ก่อสร้างอาคารแบบพิเศษ 2 ชั้น</t>
  </si>
  <si>
    <t>13 งวด 520 วัน</t>
  </si>
  <si>
    <t>1ต.ค.64-4ก.พ.65</t>
  </si>
  <si>
    <t>3ก.ย.63-4ก.พ.65</t>
  </si>
  <si>
    <t>2.บางระกำวิทยศึกษา</t>
  </si>
  <si>
    <t>แบบ 318ล./55-ก</t>
  </si>
  <si>
    <t>12 งวด</t>
  </si>
  <si>
    <t>1ต.ค.64-18ก.พ.65</t>
  </si>
  <si>
    <t>27ต.ค.63-18ก.พ.65</t>
  </si>
  <si>
    <t>ศธ 04323/433 ลว 2 ก.พ.65</t>
  </si>
  <si>
    <t>1.โมโกรวิทยาคม</t>
  </si>
  <si>
    <t>1ต.ค.64-11ธ.ค.64</t>
  </si>
  <si>
    <t>1ต.ค.64-1พ.ย.64</t>
  </si>
  <si>
    <t>อาคารเรียนแบบ108ล/59-ข</t>
  </si>
  <si>
    <t>17ธ.ค.63-11ธ.ค.64</t>
  </si>
  <si>
    <t>17ธ.ค.63-1พ.ย.64</t>
  </si>
  <si>
    <t>ศธ 04178/402 ลว 15 ก.พ.65</t>
  </si>
  <si>
    <t>24ก.ค.63-17ต.ค.64</t>
  </si>
  <si>
    <t>1.พัฒนาศรีผดุงอุดมวิทย์</t>
  </si>
  <si>
    <t>แบบ สปช.216ล/57ก</t>
  </si>
  <si>
    <t>16,750,000 บาท</t>
  </si>
  <si>
    <t>11 งวด 451 วัน</t>
  </si>
  <si>
    <t>1ต.ค.64-17ต.ค.64</t>
  </si>
  <si>
    <t>3.ฤทธิยะวรรณาลัย</t>
  </si>
  <si>
    <t>อาคารแบบ 324ล./55-ข</t>
  </si>
  <si>
    <t>12 งวด 520 วัน</t>
  </si>
  <si>
    <t>1ต.ค.64-15ก.ค.65</t>
  </si>
  <si>
    <t>11ก.พ.64-15ก.ค.65</t>
  </si>
  <si>
    <t>ศธ 04291/893 ลว 25 ก.พ.65</t>
  </si>
  <si>
    <t>ศธ 04181/775 ลว 11 มี.ค.65</t>
  </si>
  <si>
    <t>10เม.ย.64-3ก.พ.65</t>
  </si>
  <si>
    <t>1.ชุมชนไกรลาสงิทยาคม</t>
  </si>
  <si>
    <t>อาคารอนุบาล 3 ห้องเรียน</t>
  </si>
  <si>
    <t>3,880,000 บาท</t>
  </si>
  <si>
    <t>ศธ 04081/569 ลว 28 ก.พ.65</t>
  </si>
  <si>
    <t>1.บ้านสบปืน</t>
  </si>
  <si>
    <t>1ต.ค.64-11ม.ค.65</t>
  </si>
  <si>
    <t>18มี.ค.64-11ม.ค.65</t>
  </si>
  <si>
    <t>2.บ้านสบมาง</t>
  </si>
  <si>
    <t>อาคารแบบ 105/58 (ข)</t>
  </si>
  <si>
    <t>1ต.ค.64-17พ.ย.64</t>
  </si>
  <si>
    <t>22ม.ค.64-17พ.ย.64</t>
  </si>
  <si>
    <t>ศธ 04056/731 ลว 25 ก.พ.65</t>
  </si>
  <si>
    <t>10ก.พ.65-4มิ.ย.66</t>
  </si>
  <si>
    <t>แบบ 318ล/55-ข</t>
  </si>
  <si>
    <t>24,186,000 บาท</t>
  </si>
  <si>
    <t>ศธ 04311/741 ลว 8 มี.ค.65</t>
  </si>
  <si>
    <t>1.บ่อเกลือ</t>
  </si>
  <si>
    <t>11ม.ค.65-10เม.ย.65</t>
  </si>
  <si>
    <t>ปรับปรุงซ่อมแซมอาคาร สิ่งปลูกสร้าง</t>
  </si>
  <si>
    <t>ศธ 04117/621 ลว 4มี.ค.65</t>
  </si>
  <si>
    <t>2เม.ย.64-26ม.ค.65</t>
  </si>
  <si>
    <t>1.บ้านตาดทอง</t>
  </si>
  <si>
    <t>4,617,000 บาท</t>
  </si>
  <si>
    <t>3 งวด 300 วัน</t>
  </si>
  <si>
    <t>1ต.ค.64-26ม.ค.65</t>
  </si>
  <si>
    <t>ศธ 04089/342 ลว 9 ก.พ.65</t>
  </si>
  <si>
    <t>26ม.ค.65-21มี.ค.66</t>
  </si>
  <si>
    <t>1.บ้านทับใต้</t>
  </si>
  <si>
    <t>อาคารเรียนแบบ 212ล./57-ก</t>
  </si>
  <si>
    <t>14,850,000 บาท</t>
  </si>
  <si>
    <t>26ม.ค.65-2ก.ย.65</t>
  </si>
  <si>
    <t>ศธ 04326/873 ลว 10 มี.ค.65</t>
  </si>
  <si>
    <t>1.พิริยาลัยจังหวัดแพร่</t>
  </si>
  <si>
    <t>11 งวด 528 วัน</t>
  </si>
  <si>
    <t>9 งวด 360 วัน</t>
  </si>
  <si>
    <t>1ต.ค.64-1ม.ค.65</t>
  </si>
  <si>
    <t>31ม.ค.-30ก.ย.65</t>
  </si>
  <si>
    <t>9ก.ย.63-1ม.ค.65</t>
  </si>
  <si>
    <t>31ม.ค.65-25ม.ค.66</t>
  </si>
  <si>
    <t>2.นารีรัตน์จังหวัดแพร่</t>
  </si>
  <si>
    <t>12 งวด 502 วัน</t>
  </si>
  <si>
    <t>1ต.ค.64-2ม.ค.65</t>
  </si>
  <si>
    <t>10ก.ย.63-2ม.ค.65</t>
  </si>
  <si>
    <t>3.ท่าข้ามวิทยาคม</t>
  </si>
  <si>
    <t>หอนอนมาตรฐาน 38</t>
  </si>
  <si>
    <t>10 งวด 300 วัน</t>
  </si>
  <si>
    <t>1ต.ค.64-23พ.ย.64</t>
  </si>
  <si>
    <t>28ม.ค.64-23พ.ย.64</t>
  </si>
  <si>
    <t>ศธ 04332/153 ลว 17 ม.ค.65</t>
  </si>
  <si>
    <t>1.คุรุราษฎร์รังสฤษฎ์ราชบุรี</t>
  </si>
  <si>
    <t>อาคารแบบ 324ล./55-ก</t>
  </si>
  <si>
    <t>520 วัน</t>
  </si>
  <si>
    <t>1ต.ค.64-18ธ.ค.64</t>
  </si>
  <si>
    <t>17ก.ค.63-18ธ.ค.64</t>
  </si>
  <si>
    <t>2.ชุมชนบ้านเหล่าล้อ(พิมพ์คุรุราษฎร์บำรุง)</t>
  </si>
  <si>
    <t>2.ป่าไม้อุทิศ 4</t>
  </si>
  <si>
    <t>อาคารแบบ 103/61ขนาด3ห้อง</t>
  </si>
  <si>
    <t>(*มี2สัญญา)</t>
  </si>
  <si>
    <t>สพป. พระนครศรีอยุธยา เขต 1</t>
  </si>
  <si>
    <t>รหัสพื้นที่</t>
  </si>
  <si>
    <t>รหัสหน่วยรับงปม.</t>
  </si>
  <si>
    <t>P1400</t>
  </si>
  <si>
    <t>งบหน้า</t>
  </si>
  <si>
    <t xml:space="preserve"> สพท. / โรงเรียน</t>
  </si>
  <si>
    <t>ขอรับรองว่ารายละเอียดข้อมูลถูกต้อง และเป็นความจริงทุกประการ</t>
  </si>
  <si>
    <t>ผู้รายงาน</t>
  </si>
  <si>
    <t>รับรองถูกต้อง</t>
  </si>
  <si>
    <t xml:space="preserve">     (………………………………………...)</t>
  </si>
  <si>
    <t>ตำแหน่ง …………………………………………..</t>
  </si>
  <si>
    <t>โทรศัพท์มือถือ ………………………………..</t>
  </si>
  <si>
    <t xml:space="preserve">      โทรศัพท์มือถือ ………………………………..</t>
  </si>
  <si>
    <t>เดือน</t>
  </si>
  <si>
    <t>สำนักงานเขตพื้นที่การศึกษา ...................................</t>
  </si>
  <si>
    <t>เอกสารประกอบการพิจารณาจัดสรร</t>
  </si>
  <si>
    <t xml:space="preserve">   1. งบหน้าของ สพท.</t>
  </si>
  <si>
    <t xml:space="preserve">   2. งบหน้าของแต่ละสัญญา</t>
  </si>
  <si>
    <t>ปฏิทิน/แผนการตรวจการจ้างและควบคุมงานก่อสร้าง</t>
  </si>
  <si>
    <t>โรงเรียน ....................................</t>
  </si>
  <si>
    <t>วัน เดือน ปี ที่ส่งมอบงาน</t>
  </si>
  <si>
    <t>รายการก่อสร้าง ................................................................................. วงเงินตามสัญญาจ้าง .......................................................</t>
  </si>
  <si>
    <t>สัญญาจ้างเริ่มตั้งแต่วันที่ .................................................................... สิ้นสุดวันที่ ........................................................................</t>
  </si>
  <si>
    <t>ส-อา</t>
  </si>
  <si>
    <t>ตุลาคม 2565</t>
  </si>
  <si>
    <t>พฤศจิกายน 2565</t>
  </si>
  <si>
    <t>ธันวาคม 2565</t>
  </si>
  <si>
    <t>มกราคม 2566</t>
  </si>
  <si>
    <t>กุมภาพันธ์ 2566</t>
  </si>
  <si>
    <t>มีนาคม 2566</t>
  </si>
  <si>
    <t>เมษายน 2566</t>
  </si>
  <si>
    <t>พฤษภาคม 2566</t>
  </si>
  <si>
    <t>มิถุนายน 2566</t>
  </si>
  <si>
    <t>กรกฎาคม 2566</t>
  </si>
  <si>
    <t>สิงหาคม 2566</t>
  </si>
  <si>
    <t>กันยายน 2566</t>
  </si>
  <si>
    <t>เดือนมิถุนายน 2566</t>
  </si>
  <si>
    <t>หมายเหตุ</t>
  </si>
  <si>
    <t>งวดงานที่</t>
  </si>
  <si>
    <t>งวดงานตามสัญญา</t>
  </si>
  <si>
    <t>งวดงานที่ส่งมอบจริง</t>
  </si>
  <si>
    <t>วันควบคุมฯ</t>
  </si>
  <si>
    <r>
      <t>ให้ทำเครื่องหมาย</t>
    </r>
    <r>
      <rPr>
        <b/>
        <sz val="16"/>
        <rFont val="Wingdings 2"/>
        <family val="1"/>
      </rPr>
      <t>P</t>
    </r>
    <r>
      <rPr>
        <b/>
        <sz val="16"/>
        <rFont val="TH SarabunPSK"/>
        <family val="2"/>
      </rPr>
      <t>งวดงานที่เสนอขอ</t>
    </r>
  </si>
  <si>
    <t>ในปีงบประมาณ พ.ศ. 2566</t>
  </si>
  <si>
    <t xml:space="preserve">   4. สำเนาคำสั่งแต่งตั้งคณะกรรมการตรวจการจ้างและผู้ควบคุมงานก่อสร้าง</t>
  </si>
  <si>
    <t>โรงเรียน .....................</t>
  </si>
  <si>
    <t xml:space="preserve">   5. สำเนาหนังสือการส่งมอบงานของผู้รับจ้าง</t>
  </si>
  <si>
    <t xml:space="preserve">   6. สำเนาหนังสือการตรวจการจ้างของคณะกรรมการตรวจการจ้าง</t>
  </si>
  <si>
    <t xml:space="preserve">   เช่น กทม./ปริมณฑล เพิ่มวันหยุด วันที่ 16 - 18 พ.ย. 65  เนื่องในงานประชุม APEC</t>
  </si>
  <si>
    <t>นักขัตฤกษ์</t>
  </si>
  <si>
    <t>* สามารถเพิ่มเติมวันหยุดราชการได้ ตามมติของ ครม.</t>
  </si>
  <si>
    <t>รวม งวดงาน/วันควบคุมงาน ที่ขอรับงบประมาณ ปีงบประมาณ 2566</t>
  </si>
  <si>
    <t>รับรองความถูกต้อง</t>
  </si>
  <si>
    <t>จำนวนงวดงาน
ที่ขอเบิก</t>
  </si>
  <si>
    <t>เสนอขอ ปีงบประมาณ พ.ศ. 2566</t>
  </si>
  <si>
    <t xml:space="preserve">   3. สำเนาสัญญาจ้าง</t>
  </si>
  <si>
    <t>งวด</t>
  </si>
  <si>
    <t>วัน</t>
  </si>
  <si>
    <t>สิ่งก่อสร้าง / ราคาตามสัญญา</t>
  </si>
  <si>
    <t>วันที่</t>
  </si>
  <si>
    <t xml:space="preserve">        กรณีที่ ขยายสัญญา ครั้งที่ 1 วันที่ ...................................... ถึง ......................................</t>
  </si>
  <si>
    <t xml:space="preserve">                                 ครั้งที่ 2 วันที่ ...................................... ถึง ......................................</t>
  </si>
  <si>
    <t xml:space="preserve">                                 ครั้งที่ 3 วันที่ ...................................... ถึง ......................................</t>
  </si>
  <si>
    <t xml:space="preserve">                                 ครั้งที่ 4 วันที่ ...................................... ถึง ......................................</t>
  </si>
  <si>
    <t xml:space="preserve">   8. อื่นๆ เช่น สำเนาหนังสือขยายสัญญา (กรณีขยายสัญญา)</t>
  </si>
  <si>
    <t xml:space="preserve">   7. สำเนาหนังสือการจัดสรรงบประมาณ (งบ.3)</t>
  </si>
  <si>
    <t>ตารางวันหยุดราชการ ปีงบประมาณ 2566</t>
  </si>
  <si>
    <t xml:space="preserve">กรณีที่ออกตรวจงานจ้าง ณ สถานที่ที่กำหนดในสัญญาหรือที่ตกลงให้ทำงานจ้าง </t>
  </si>
  <si>
    <t>วันเริ่มสัญญา
ว/ด/ป</t>
  </si>
  <si>
    <t>วันสิ้นสุดสัญญา
ว/ด/ป</t>
  </si>
  <si>
    <t>จำนวนวันหยุดราชการที่ดำเนินการควบคุมงานก่อสร้าง</t>
  </si>
  <si>
    <t>ค่าตอบแทนคณะกรรมการตรวจการจ้างและผู้ควบคุมงานก่อสร้าง</t>
  </si>
  <si>
    <t>ผู้อำนวยการสำนักงานเขตพื้นที่การศึกษา...............</t>
  </si>
</sst>
</file>

<file path=xl/styles.xml><?xml version="1.0" encoding="utf-8"?>
<styleSheet xmlns="http://schemas.openxmlformats.org/spreadsheetml/2006/main">
  <numFmts count="6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63" formatCode="t&quot;£&quot;#,##0_);\(t&quot;£&quot;#,##0\)"/>
    <numFmt numFmtId="64" formatCode="t&quot;£&quot;#,##0_);[Red]\(t&quot;£&quot;#,##0\)"/>
    <numFmt numFmtId="65" formatCode="t&quot;£&quot;#,##0.00_);\(t&quot;£&quot;#,##0.00\)"/>
    <numFmt numFmtId="66" formatCode="t&quot;£&quot;#,##0.00_);[Red]\(t&quot;£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;\-&quot;฿&quot;#,##0"/>
    <numFmt numFmtId="200" formatCode="&quot;฿&quot;#,##0;[Red]\-&quot;฿&quot;#,##0"/>
    <numFmt numFmtId="201" formatCode="&quot;฿&quot;#,##0.00;\-&quot;฿&quot;#,##0.00"/>
    <numFmt numFmtId="202" formatCode="&quot;฿&quot;#,##0.00;[Red]\-&quot;฿&quot;#,##0.00"/>
    <numFmt numFmtId="203" formatCode="_-&quot;฿&quot;* #,##0_-;\-&quot;฿&quot;* #,##0_-;_-&quot;฿&quot;* &quot;-&quot;_-;_-@_-"/>
    <numFmt numFmtId="204" formatCode="_-&quot;฿&quot;* #,##0.00_-;\-&quot;฿&quot;* #,##0.00_-;_-&quot;฿&quot;* &quot;-&quot;??_-;_-@_-"/>
    <numFmt numFmtId="205" formatCode="t&quot;฿&quot;#,##0_);\(t&quot;฿&quot;#,##0\)"/>
    <numFmt numFmtId="206" formatCode="t&quot;฿&quot;#,##0_);[Red]\(t&quot;฿&quot;#,##0\)"/>
    <numFmt numFmtId="207" formatCode="t&quot;฿&quot;#,##0.00_);\(t&quot;฿&quot;#,##0.00\)"/>
    <numFmt numFmtId="208" formatCode="t&quot;฿&quot;#,##0.00_);[Red]\(t&quot;฿&quot;#,##0.00\)"/>
    <numFmt numFmtId="209" formatCode="\t&quot;฿&quot;#,##0_);\(\t&quot;฿&quot;#,##0\)"/>
    <numFmt numFmtId="210" formatCode="\t&quot;฿&quot;#,##0_);[Red]\(\t&quot;฿&quot;#,##0\)"/>
    <numFmt numFmtId="211" formatCode="\t&quot;฿&quot;#,##0.00_);\(\t&quot;฿&quot;#,##0.00\)"/>
    <numFmt numFmtId="212" formatCode="\t&quot;฿&quot;#,##0.00_);[Red]\(\t&quot;฿&quot;#,##0.00\)"/>
    <numFmt numFmtId="213" formatCode="\t&quot;$&quot;#,##0_);\(\t&quot;$&quot;#,##0\)"/>
    <numFmt numFmtId="214" formatCode="\t&quot;$&quot;#,##0_);[Red]\(\t&quot;$&quot;#,##0\)"/>
    <numFmt numFmtId="215" formatCode="\t&quot;$&quot;#,##0.00_);\(\t&quot;$&quot;#,##0.00\)"/>
    <numFmt numFmtId="216" formatCode="\t&quot;$&quot;#,##0.00_);[Red]\(\t&quot;$&quot;#,##0.00\)"/>
    <numFmt numFmtId="217" formatCode="_-* #,##0_-;\-* #,##0_-;_-* &quot;-&quot;??_-;_-@_-"/>
    <numFmt numFmtId="218" formatCode="_-* #,##0.0_-;\-* #,##0.0_-;_-* &quot;-&quot;??_-;_-@_-"/>
    <numFmt numFmtId="219" formatCode="#,##0.00;[Red]#,##0.00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#,##0;[Red]#,##0"/>
    <numFmt numFmtId="225" formatCode="0.00;[Red]0.00"/>
    <numFmt numFmtId="226" formatCode="&quot;ใช่&quot;;&quot;ใช่&quot;;&quot;ไม่ใช่&quot;"/>
    <numFmt numFmtId="227" formatCode="&quot;จริง&quot;;&quot;จริง&quot;;&quot;เท็จ&quot;"/>
    <numFmt numFmtId="228" formatCode="&quot;เปิด&quot;;&quot;เปิด&quot;;&quot;ปิด&quot;"/>
    <numFmt numFmtId="229" formatCode="0.00_ ;\-0.00\ "/>
    <numFmt numFmtId="230" formatCode="[$-409]dddd\,\ mmmm\ d\,\ yyyy"/>
    <numFmt numFmtId="231" formatCode="&quot;$&quot;#,##0.00"/>
    <numFmt numFmtId="232" formatCode="[$-107041E]d\ mmmm\ yyyy;@"/>
    <numFmt numFmtId="233" formatCode="[$-41E]d\ mmmm\ yyyy"/>
    <numFmt numFmtId="234" formatCode="[$-409]m/d/yy\ h:mm\ AM/PM;@"/>
    <numFmt numFmtId="235" formatCode="[$-107041E]d\ mmm\ yy;@"/>
    <numFmt numFmtId="236" formatCode="[$-D07041E]d\ mmmm\ yyyy;@"/>
    <numFmt numFmtId="237" formatCode="[$-1070000]d/mm/yyyy;@"/>
    <numFmt numFmtId="238" formatCode="[$-1010000]d/m/yyyy;@"/>
    <numFmt numFmtId="239" formatCode="[$-1010000]d/m/yy;@"/>
    <numFmt numFmtId="240" formatCode="[$-F800]dddd\,\ mmmm\ dd\,\ yyyy"/>
    <numFmt numFmtId="241" formatCode="mmm\-yyyy"/>
  </numFmts>
  <fonts count="85">
    <font>
      <sz val="10"/>
      <name val="Arial"/>
      <family val="0"/>
    </font>
    <font>
      <sz val="12"/>
      <name val="TH SarabunPSK"/>
      <family val="2"/>
    </font>
    <font>
      <b/>
      <sz val="15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b/>
      <sz val="10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b/>
      <sz val="14"/>
      <name val="TH SarabunPSK"/>
      <family val="2"/>
    </font>
    <font>
      <sz val="14"/>
      <name val="Cordia New"/>
      <family val="2"/>
    </font>
    <font>
      <sz val="8"/>
      <name val="Arial"/>
      <family val="2"/>
    </font>
    <font>
      <b/>
      <sz val="16"/>
      <name val="Wingdings 2"/>
      <family val="1"/>
    </font>
    <font>
      <b/>
      <sz val="2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2"/>
      <color indexed="10"/>
      <name val="TH SarabunPSK"/>
      <family val="2"/>
    </font>
    <font>
      <b/>
      <sz val="11"/>
      <color indexed="10"/>
      <name val="TH SarabunPSK"/>
      <family val="2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b/>
      <sz val="11"/>
      <color indexed="30"/>
      <name val="Tahoma"/>
      <family val="2"/>
    </font>
    <font>
      <sz val="11"/>
      <color indexed="56"/>
      <name val="Tahoma"/>
      <family val="2"/>
    </font>
    <font>
      <sz val="15"/>
      <color indexed="8"/>
      <name val="Tahoma"/>
      <family val="2"/>
    </font>
    <font>
      <b/>
      <sz val="15"/>
      <color indexed="8"/>
      <name val="Tahoma"/>
      <family val="2"/>
    </font>
    <font>
      <b/>
      <sz val="15"/>
      <color indexed="30"/>
      <name val="Tahoma"/>
      <family val="2"/>
    </font>
    <font>
      <sz val="15"/>
      <color indexed="56"/>
      <name val="Tahoma"/>
      <family val="2"/>
    </font>
    <font>
      <b/>
      <sz val="24"/>
      <color indexed="8"/>
      <name val="TH SarabunPSK"/>
      <family val="0"/>
    </font>
    <font>
      <b/>
      <sz val="18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2"/>
      <color rgb="FFFF0000"/>
      <name val="TH SarabunPSK"/>
      <family val="2"/>
    </font>
    <font>
      <b/>
      <sz val="11"/>
      <color rgb="FFFF0000"/>
      <name val="TH SarabunPSK"/>
      <family val="2"/>
    </font>
    <font>
      <b/>
      <sz val="12"/>
      <color rgb="FF000000"/>
      <name val="TH SarabunPSK"/>
      <family val="2"/>
    </font>
    <font>
      <sz val="12"/>
      <color rgb="FF000000"/>
      <name val="TH SarabunPSK"/>
      <family val="2"/>
    </font>
    <font>
      <sz val="12"/>
      <color theme="1"/>
      <name val="TH SarabunPSK"/>
      <family val="2"/>
    </font>
    <font>
      <b/>
      <sz val="11"/>
      <color rgb="FF0070C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3" tint="-0.4999699890613556"/>
      <name val="Tahoma"/>
      <family val="2"/>
    </font>
    <font>
      <b/>
      <sz val="11"/>
      <color theme="3" tint="-0.4999699890613556"/>
      <name val="Tahoma"/>
      <family val="2"/>
    </font>
    <font>
      <sz val="15"/>
      <color theme="1"/>
      <name val="Tahoma"/>
      <family val="2"/>
    </font>
    <font>
      <b/>
      <sz val="15"/>
      <color theme="1"/>
      <name val="Tahoma"/>
      <family val="2"/>
    </font>
    <font>
      <b/>
      <sz val="15"/>
      <color rgb="FF0070C0"/>
      <name val="Tahoma"/>
      <family val="2"/>
    </font>
    <font>
      <sz val="15"/>
      <color theme="3" tint="-0.4999699890613556"/>
      <name val="Tahoma"/>
      <family val="2"/>
    </font>
    <font>
      <b/>
      <sz val="15"/>
      <color theme="3" tint="-0.4999699890613556"/>
      <name val="Tahoma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FF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43" fontId="1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3" fillId="19" borderId="1" applyNumberFormat="0" applyAlignment="0" applyProtection="0"/>
    <xf numFmtId="0" fontId="54" fillId="0" borderId="2" applyNumberFormat="0" applyFill="0" applyAlignment="0" applyProtection="0"/>
    <xf numFmtId="9" fontId="0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21" borderId="3" applyNumberFormat="0" applyAlignment="0" applyProtection="0"/>
    <xf numFmtId="0" fontId="57" fillId="21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2" fillId="23" borderId="4" applyNumberFormat="0" applyAlignment="0" applyProtection="0"/>
    <xf numFmtId="0" fontId="63" fillId="24" borderId="0" applyNumberFormat="0" applyBorder="0" applyAlignment="0" applyProtection="0"/>
    <xf numFmtId="0" fontId="64" fillId="0" borderId="5" applyNumberFormat="0" applyFill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18">
    <xf numFmtId="0" fontId="0" fillId="0" borderId="0" xfId="0" applyAlignment="1">
      <alignment/>
    </xf>
    <xf numFmtId="217" fontId="1" fillId="32" borderId="0" xfId="37" applyNumberFormat="1" applyFont="1" applyFill="1" applyAlignment="1">
      <alignment/>
    </xf>
    <xf numFmtId="0" fontId="1" fillId="32" borderId="0" xfId="0" applyFont="1" applyFill="1" applyAlignment="1">
      <alignment horizontal="center"/>
    </xf>
    <xf numFmtId="217" fontId="1" fillId="32" borderId="0" xfId="0" applyNumberFormat="1" applyFont="1" applyFill="1" applyAlignment="1">
      <alignment/>
    </xf>
    <xf numFmtId="0" fontId="1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1" fillId="32" borderId="10" xfId="0" applyFont="1" applyFill="1" applyBorder="1" applyAlignment="1">
      <alignment shrinkToFit="1"/>
    </xf>
    <xf numFmtId="0" fontId="1" fillId="32" borderId="0" xfId="0" applyFont="1" applyFill="1" applyAlignment="1">
      <alignment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/>
    </xf>
    <xf numFmtId="217" fontId="1" fillId="32" borderId="0" xfId="37" applyNumberFormat="1" applyFont="1" applyFill="1" applyAlignment="1">
      <alignment horizontal="center"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6" fillId="32" borderId="0" xfId="0" applyFont="1" applyFill="1" applyAlignment="1">
      <alignment/>
    </xf>
    <xf numFmtId="0" fontId="7" fillId="32" borderId="10" xfId="0" applyFont="1" applyFill="1" applyBorder="1" applyAlignment="1">
      <alignment/>
    </xf>
    <xf numFmtId="3" fontId="1" fillId="32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 horizontal="center" vertical="top"/>
    </xf>
    <xf numFmtId="0" fontId="7" fillId="32" borderId="10" xfId="0" applyFont="1" applyFill="1" applyBorder="1" applyAlignment="1">
      <alignment horizontal="center"/>
    </xf>
    <xf numFmtId="0" fontId="6" fillId="3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217" fontId="9" fillId="32" borderId="10" xfId="37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217" fontId="8" fillId="0" borderId="10" xfId="37" applyNumberFormat="1" applyFont="1" applyBorder="1" applyAlignment="1">
      <alignment/>
    </xf>
    <xf numFmtId="217" fontId="8" fillId="0" borderId="0" xfId="37" applyNumberFormat="1" applyFont="1" applyAlignment="1">
      <alignment/>
    </xf>
    <xf numFmtId="217" fontId="9" fillId="0" borderId="0" xfId="37" applyNumberFormat="1" applyFont="1" applyAlignment="1">
      <alignment/>
    </xf>
    <xf numFmtId="217" fontId="8" fillId="32" borderId="10" xfId="37" applyNumberFormat="1" applyFont="1" applyFill="1" applyBorder="1" applyAlignment="1">
      <alignment/>
    </xf>
    <xf numFmtId="217" fontId="68" fillId="32" borderId="10" xfId="37" applyNumberFormat="1" applyFont="1" applyFill="1" applyBorder="1" applyAlignment="1">
      <alignment/>
    </xf>
    <xf numFmtId="0" fontId="8" fillId="0" borderId="11" xfId="0" applyFont="1" applyBorder="1" applyAlignment="1">
      <alignment horizontal="center"/>
    </xf>
    <xf numFmtId="217" fontId="8" fillId="0" borderId="11" xfId="37" applyNumberFormat="1" applyFont="1" applyBorder="1" applyAlignment="1">
      <alignment horizontal="center"/>
    </xf>
    <xf numFmtId="217" fontId="9" fillId="0" borderId="11" xfId="37" applyNumberFormat="1" applyFont="1" applyBorder="1" applyAlignment="1">
      <alignment horizontal="center"/>
    </xf>
    <xf numFmtId="217" fontId="69" fillId="0" borderId="10" xfId="37" applyNumberFormat="1" applyFont="1" applyBorder="1" applyAlignment="1">
      <alignment/>
    </xf>
    <xf numFmtId="217" fontId="8" fillId="0" borderId="10" xfId="37" applyNumberFormat="1" applyFont="1" applyBorder="1" applyAlignment="1">
      <alignment horizontal="center"/>
    </xf>
    <xf numFmtId="217" fontId="9" fillId="0" borderId="10" xfId="37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69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8" fillId="0" borderId="10" xfId="0" applyFont="1" applyBorder="1" applyAlignment="1">
      <alignment horizontal="center"/>
    </xf>
    <xf numFmtId="0" fontId="68" fillId="0" borderId="10" xfId="0" applyFont="1" applyBorder="1" applyAlignment="1">
      <alignment/>
    </xf>
    <xf numFmtId="217" fontId="68" fillId="0" borderId="10" xfId="37" applyNumberFormat="1" applyFont="1" applyBorder="1" applyAlignment="1">
      <alignment/>
    </xf>
    <xf numFmtId="0" fontId="1" fillId="32" borderId="12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1" fillId="32" borderId="12" xfId="0" applyFont="1" applyFill="1" applyBorder="1" applyAlignment="1">
      <alignment/>
    </xf>
    <xf numFmtId="0" fontId="3" fillId="32" borderId="13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217" fontId="3" fillId="32" borderId="13" xfId="37" applyNumberFormat="1" applyFont="1" applyFill="1" applyBorder="1" applyAlignment="1">
      <alignment horizontal="center"/>
    </xf>
    <xf numFmtId="217" fontId="3" fillId="32" borderId="11" xfId="37" applyNumberFormat="1" applyFont="1" applyFill="1" applyBorder="1" applyAlignment="1">
      <alignment horizontal="center"/>
    </xf>
    <xf numFmtId="3" fontId="1" fillId="32" borderId="10" xfId="0" applyNumberFormat="1" applyFont="1" applyFill="1" applyBorder="1" applyAlignment="1">
      <alignment horizontal="left"/>
    </xf>
    <xf numFmtId="0" fontId="1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top"/>
    </xf>
    <xf numFmtId="0" fontId="70" fillId="32" borderId="0" xfId="0" applyFont="1" applyFill="1" applyBorder="1" applyAlignment="1">
      <alignment/>
    </xf>
    <xf numFmtId="3" fontId="3" fillId="32" borderId="10" xfId="37" applyNumberFormat="1" applyFont="1" applyFill="1" applyBorder="1" applyAlignment="1">
      <alignment horizontal="center" vertical="center"/>
    </xf>
    <xf numFmtId="217" fontId="68" fillId="0" borderId="10" xfId="37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217" fontId="9" fillId="0" borderId="0" xfId="37" applyNumberFormat="1" applyFont="1" applyBorder="1" applyAlignment="1">
      <alignment horizontal="center"/>
    </xf>
    <xf numFmtId="217" fontId="68" fillId="0" borderId="0" xfId="37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/>
    </xf>
    <xf numFmtId="217" fontId="3" fillId="32" borderId="14" xfId="37" applyNumberFormat="1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1" fillId="32" borderId="14" xfId="0" applyFont="1" applyFill="1" applyBorder="1" applyAlignment="1">
      <alignment horizontal="center"/>
    </xf>
    <xf numFmtId="217" fontId="1" fillId="32" borderId="14" xfId="37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7" fillId="32" borderId="0" xfId="0" applyFont="1" applyFill="1" applyAlignment="1">
      <alignment horizontal="center"/>
    </xf>
    <xf numFmtId="217" fontId="1" fillId="32" borderId="12" xfId="37" applyNumberFormat="1" applyFont="1" applyFill="1" applyBorder="1" applyAlignment="1">
      <alignment/>
    </xf>
    <xf numFmtId="217" fontId="3" fillId="32" borderId="14" xfId="37" applyNumberFormat="1" applyFont="1" applyFill="1" applyBorder="1" applyAlignment="1">
      <alignment/>
    </xf>
    <xf numFmtId="0" fontId="71" fillId="32" borderId="10" xfId="0" applyFont="1" applyFill="1" applyBorder="1" applyAlignment="1">
      <alignment horizontal="center"/>
    </xf>
    <xf numFmtId="217" fontId="8" fillId="32" borderId="12" xfId="37" applyNumberFormat="1" applyFont="1" applyFill="1" applyBorder="1" applyAlignment="1">
      <alignment/>
    </xf>
    <xf numFmtId="217" fontId="9" fillId="0" borderId="10" xfId="37" applyNumberFormat="1" applyFont="1" applyBorder="1" applyAlignment="1">
      <alignment/>
    </xf>
    <xf numFmtId="0" fontId="7" fillId="32" borderId="0" xfId="0" applyFont="1" applyFill="1" applyBorder="1" applyAlignment="1">
      <alignment/>
    </xf>
    <xf numFmtId="0" fontId="3" fillId="32" borderId="14" xfId="0" applyFont="1" applyFill="1" applyBorder="1" applyAlignment="1">
      <alignment/>
    </xf>
    <xf numFmtId="217" fontId="1" fillId="32" borderId="13" xfId="37" applyNumberFormat="1" applyFont="1" applyFill="1" applyBorder="1" applyAlignment="1">
      <alignment/>
    </xf>
    <xf numFmtId="217" fontId="1" fillId="32" borderId="14" xfId="37" applyNumberFormat="1" applyFont="1" applyFill="1" applyBorder="1" applyAlignment="1">
      <alignment horizontal="center"/>
    </xf>
    <xf numFmtId="0" fontId="1" fillId="32" borderId="14" xfId="0" applyFont="1" applyFill="1" applyBorder="1" applyAlignment="1">
      <alignment shrinkToFit="1"/>
    </xf>
    <xf numFmtId="217" fontId="1" fillId="32" borderId="15" xfId="37" applyNumberFormat="1" applyFont="1" applyFill="1" applyBorder="1" applyAlignment="1">
      <alignment/>
    </xf>
    <xf numFmtId="217" fontId="1" fillId="32" borderId="15" xfId="37" applyNumberFormat="1" applyFont="1" applyFill="1" applyBorder="1" applyAlignment="1">
      <alignment horizontal="center"/>
    </xf>
    <xf numFmtId="217" fontId="68" fillId="0" borderId="10" xfId="0" applyNumberFormat="1" applyFont="1" applyBorder="1" applyAlignment="1">
      <alignment/>
    </xf>
    <xf numFmtId="0" fontId="4" fillId="32" borderId="10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 vertical="center"/>
    </xf>
    <xf numFmtId="217" fontId="7" fillId="32" borderId="10" xfId="0" applyNumberFormat="1" applyFont="1" applyFill="1" applyBorder="1" applyAlignment="1">
      <alignment horizontal="center"/>
    </xf>
    <xf numFmtId="217" fontId="7" fillId="32" borderId="14" xfId="0" applyNumberFormat="1" applyFont="1" applyFill="1" applyBorder="1" applyAlignment="1">
      <alignment horizontal="center"/>
    </xf>
    <xf numFmtId="217" fontId="7" fillId="32" borderId="12" xfId="0" applyNumberFormat="1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 vertical="top"/>
    </xf>
    <xf numFmtId="0" fontId="3" fillId="32" borderId="15" xfId="0" applyFont="1" applyFill="1" applyBorder="1" applyAlignment="1">
      <alignment horizontal="center"/>
    </xf>
    <xf numFmtId="217" fontId="7" fillId="32" borderId="0" xfId="37" applyNumberFormat="1" applyFont="1" applyFill="1" applyAlignment="1">
      <alignment/>
    </xf>
    <xf numFmtId="0" fontId="7" fillId="32" borderId="0" xfId="0" applyFont="1" applyFill="1" applyAlignment="1">
      <alignment/>
    </xf>
    <xf numFmtId="217" fontId="7" fillId="32" borderId="10" xfId="37" applyNumberFormat="1" applyFont="1" applyFill="1" applyBorder="1" applyAlignment="1">
      <alignment/>
    </xf>
    <xf numFmtId="3" fontId="7" fillId="32" borderId="10" xfId="37" applyNumberFormat="1" applyFont="1" applyFill="1" applyBorder="1" applyAlignment="1">
      <alignment horizontal="center" vertical="center"/>
    </xf>
    <xf numFmtId="217" fontId="4" fillId="32" borderId="14" xfId="37" applyNumberFormat="1" applyFont="1" applyFill="1" applyBorder="1" applyAlignment="1">
      <alignment horizontal="center" vertical="center"/>
    </xf>
    <xf numFmtId="217" fontId="4" fillId="32" borderId="14" xfId="37" applyNumberFormat="1" applyFont="1" applyFill="1" applyBorder="1" applyAlignment="1">
      <alignment horizontal="center"/>
    </xf>
    <xf numFmtId="217" fontId="4" fillId="32" borderId="12" xfId="37" applyNumberFormat="1" applyFont="1" applyFill="1" applyBorder="1" applyAlignment="1">
      <alignment/>
    </xf>
    <xf numFmtId="217" fontId="4" fillId="32" borderId="0" xfId="37" applyNumberFormat="1" applyFont="1" applyFill="1" applyBorder="1" applyAlignment="1">
      <alignment/>
    </xf>
    <xf numFmtId="217" fontId="7" fillId="32" borderId="0" xfId="0" applyNumberFormat="1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7" fillId="32" borderId="14" xfId="0" applyFont="1" applyFill="1" applyBorder="1" applyAlignment="1">
      <alignment/>
    </xf>
    <xf numFmtId="217" fontId="7" fillId="32" borderId="14" xfId="37" applyNumberFormat="1" applyFont="1" applyFill="1" applyBorder="1" applyAlignment="1">
      <alignment/>
    </xf>
    <xf numFmtId="3" fontId="7" fillId="32" borderId="14" xfId="37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/>
    </xf>
    <xf numFmtId="217" fontId="7" fillId="32" borderId="12" xfId="37" applyNumberFormat="1" applyFont="1" applyFill="1" applyBorder="1" applyAlignment="1">
      <alignment horizontal="center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3" fillId="32" borderId="16" xfId="0" applyFont="1" applyFill="1" applyBorder="1" applyAlignment="1">
      <alignment horizontal="center"/>
    </xf>
    <xf numFmtId="217" fontId="3" fillId="32" borderId="16" xfId="37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217" fontId="1" fillId="32" borderId="10" xfId="37" applyNumberFormat="1" applyFont="1" applyFill="1" applyBorder="1" applyAlignment="1">
      <alignment/>
    </xf>
    <xf numFmtId="3" fontId="1" fillId="32" borderId="10" xfId="37" applyNumberFormat="1" applyFont="1" applyFill="1" applyBorder="1" applyAlignment="1">
      <alignment horizontal="center" vertical="center"/>
    </xf>
    <xf numFmtId="0" fontId="72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4" fillId="32" borderId="12" xfId="0" applyFont="1" applyFill="1" applyBorder="1" applyAlignment="1">
      <alignment horizontal="center"/>
    </xf>
    <xf numFmtId="3" fontId="1" fillId="32" borderId="12" xfId="37" applyNumberFormat="1" applyFont="1" applyFill="1" applyBorder="1" applyAlignment="1">
      <alignment horizontal="center" vertical="center"/>
    </xf>
    <xf numFmtId="3" fontId="3" fillId="32" borderId="12" xfId="37" applyNumberFormat="1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shrinkToFit="1"/>
    </xf>
    <xf numFmtId="3" fontId="3" fillId="32" borderId="14" xfId="37" applyNumberFormat="1" applyFont="1" applyFill="1" applyBorder="1" applyAlignment="1">
      <alignment horizontal="center" vertical="center"/>
    </xf>
    <xf numFmtId="217" fontId="1" fillId="32" borderId="17" xfId="37" applyNumberFormat="1" applyFont="1" applyFill="1" applyBorder="1" applyAlignment="1">
      <alignment/>
    </xf>
    <xf numFmtId="217" fontId="1" fillId="32" borderId="18" xfId="37" applyNumberFormat="1" applyFont="1" applyFill="1" applyBorder="1" applyAlignment="1">
      <alignment/>
    </xf>
    <xf numFmtId="3" fontId="1" fillId="32" borderId="13" xfId="37" applyNumberFormat="1" applyFont="1" applyFill="1" applyBorder="1" applyAlignment="1">
      <alignment horizontal="center" vertical="center"/>
    </xf>
    <xf numFmtId="3" fontId="1" fillId="32" borderId="14" xfId="37" applyNumberFormat="1" applyFont="1" applyFill="1" applyBorder="1" applyAlignment="1">
      <alignment horizontal="center" vertical="center"/>
    </xf>
    <xf numFmtId="3" fontId="1" fillId="32" borderId="12" xfId="0" applyNumberFormat="1" applyFont="1" applyFill="1" applyBorder="1" applyAlignment="1">
      <alignment/>
    </xf>
    <xf numFmtId="3" fontId="1" fillId="32" borderId="14" xfId="0" applyNumberFormat="1" applyFont="1" applyFill="1" applyBorder="1" applyAlignment="1">
      <alignment/>
    </xf>
    <xf numFmtId="3" fontId="74" fillId="32" borderId="10" xfId="37" applyNumberFormat="1" applyFont="1" applyFill="1" applyBorder="1" applyAlignment="1">
      <alignment horizontal="center"/>
    </xf>
    <xf numFmtId="217" fontId="74" fillId="32" borderId="10" xfId="37" applyNumberFormat="1" applyFont="1" applyFill="1" applyBorder="1" applyAlignment="1">
      <alignment/>
    </xf>
    <xf numFmtId="0" fontId="72" fillId="0" borderId="12" xfId="0" applyFont="1" applyBorder="1" applyAlignment="1">
      <alignment vertical="center" wrapText="1"/>
    </xf>
    <xf numFmtId="0" fontId="72" fillId="0" borderId="14" xfId="0" applyFont="1" applyBorder="1" applyAlignment="1">
      <alignment vertical="center" wrapText="1"/>
    </xf>
    <xf numFmtId="0" fontId="73" fillId="0" borderId="14" xfId="0" applyFont="1" applyBorder="1" applyAlignment="1">
      <alignment vertical="center" wrapText="1"/>
    </xf>
    <xf numFmtId="43" fontId="1" fillId="32" borderId="14" xfId="37" applyNumberFormat="1" applyFont="1" applyFill="1" applyBorder="1" applyAlignment="1">
      <alignment/>
    </xf>
    <xf numFmtId="217" fontId="3" fillId="32" borderId="0" xfId="37" applyNumberFormat="1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240" fontId="1" fillId="0" borderId="20" xfId="0" applyNumberFormat="1" applyFont="1" applyFill="1" applyBorder="1" applyAlignment="1">
      <alignment horizontal="center"/>
    </xf>
    <xf numFmtId="240" fontId="1" fillId="33" borderId="10" xfId="0" applyNumberFormat="1" applyFont="1" applyFill="1" applyBorder="1" applyAlignment="1">
      <alignment horizontal="center"/>
    </xf>
    <xf numFmtId="217" fontId="1" fillId="0" borderId="0" xfId="37" applyNumberFormat="1" applyFont="1" applyFill="1" applyAlignment="1">
      <alignment/>
    </xf>
    <xf numFmtId="0" fontId="1" fillId="0" borderId="0" xfId="0" applyFont="1" applyFill="1" applyAlignment="1">
      <alignment/>
    </xf>
    <xf numFmtId="217" fontId="3" fillId="0" borderId="0" xfId="37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240" fontId="1" fillId="0" borderId="21" xfId="0" applyNumberFormat="1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1" fillId="0" borderId="0" xfId="0" applyFont="1" applyAlignment="1">
      <alignment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32" borderId="0" xfId="0" applyFont="1" applyFill="1" applyBorder="1" applyAlignment="1">
      <alignment/>
    </xf>
    <xf numFmtId="0" fontId="3" fillId="7" borderId="10" xfId="0" applyFont="1" applyFill="1" applyBorder="1" applyAlignment="1">
      <alignment horizontal="center"/>
    </xf>
    <xf numFmtId="217" fontId="3" fillId="7" borderId="10" xfId="37" applyNumberFormat="1" applyFont="1" applyFill="1" applyBorder="1" applyAlignment="1">
      <alignment/>
    </xf>
    <xf numFmtId="0" fontId="1" fillId="7" borderId="19" xfId="0" applyFont="1" applyFill="1" applyBorder="1" applyAlignment="1">
      <alignment horizontal="center"/>
    </xf>
    <xf numFmtId="217" fontId="1" fillId="7" borderId="19" xfId="37" applyNumberFormat="1" applyFont="1" applyFill="1" applyBorder="1" applyAlignment="1">
      <alignment/>
    </xf>
    <xf numFmtId="0" fontId="1" fillId="7" borderId="20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3" fontId="1" fillId="34" borderId="19" xfId="37" applyNumberFormat="1" applyFont="1" applyFill="1" applyBorder="1" applyAlignment="1">
      <alignment horizontal="center" vertical="center"/>
    </xf>
    <xf numFmtId="217" fontId="1" fillId="34" borderId="19" xfId="37" applyNumberFormat="1" applyFont="1" applyFill="1" applyBorder="1" applyAlignment="1">
      <alignment/>
    </xf>
    <xf numFmtId="3" fontId="1" fillId="34" borderId="20" xfId="37" applyNumberFormat="1" applyFont="1" applyFill="1" applyBorder="1" applyAlignment="1">
      <alignment horizontal="center" vertical="center"/>
    </xf>
    <xf numFmtId="3" fontId="1" fillId="34" borderId="21" xfId="37" applyNumberFormat="1" applyFont="1" applyFill="1" applyBorder="1" applyAlignment="1">
      <alignment horizontal="center" vertic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/>
    </xf>
    <xf numFmtId="0" fontId="77" fillId="0" borderId="22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17" fontId="76" fillId="0" borderId="20" xfId="0" applyNumberFormat="1" applyFont="1" applyBorder="1" applyAlignment="1" quotePrefix="1">
      <alignment/>
    </xf>
    <xf numFmtId="0" fontId="76" fillId="0" borderId="20" xfId="0" applyFont="1" applyBorder="1" applyAlignment="1">
      <alignment horizontal="center"/>
    </xf>
    <xf numFmtId="0" fontId="76" fillId="0" borderId="20" xfId="0" applyFont="1" applyBorder="1" applyAlignment="1">
      <alignment/>
    </xf>
    <xf numFmtId="0" fontId="76" fillId="0" borderId="0" xfId="0" applyFont="1" applyBorder="1" applyAlignment="1">
      <alignment/>
    </xf>
    <xf numFmtId="0" fontId="78" fillId="7" borderId="23" xfId="0" applyFont="1" applyFill="1" applyBorder="1" applyAlignment="1">
      <alignment/>
    </xf>
    <xf numFmtId="0" fontId="78" fillId="7" borderId="24" xfId="0" applyFont="1" applyFill="1" applyBorder="1" applyAlignment="1">
      <alignment/>
    </xf>
    <xf numFmtId="0" fontId="78" fillId="7" borderId="25" xfId="0" applyFont="1" applyFill="1" applyBorder="1" applyAlignment="1">
      <alignment/>
    </xf>
    <xf numFmtId="0" fontId="78" fillId="35" borderId="23" xfId="0" applyFont="1" applyFill="1" applyBorder="1" applyAlignment="1">
      <alignment/>
    </xf>
    <xf numFmtId="0" fontId="78" fillId="35" borderId="24" xfId="0" applyFont="1" applyFill="1" applyBorder="1" applyAlignment="1">
      <alignment/>
    </xf>
    <xf numFmtId="0" fontId="78" fillId="36" borderId="23" xfId="0" applyFont="1" applyFill="1" applyBorder="1" applyAlignment="1">
      <alignment/>
    </xf>
    <xf numFmtId="0" fontId="78" fillId="36" borderId="24" xfId="0" applyFont="1" applyFill="1" applyBorder="1" applyAlignment="1">
      <alignment/>
    </xf>
    <xf numFmtId="0" fontId="78" fillId="36" borderId="25" xfId="0" applyFont="1" applyFill="1" applyBorder="1" applyAlignment="1">
      <alignment/>
    </xf>
    <xf numFmtId="0" fontId="78" fillId="37" borderId="23" xfId="0" applyFont="1" applyFill="1" applyBorder="1" applyAlignment="1">
      <alignment/>
    </xf>
    <xf numFmtId="0" fontId="78" fillId="37" borderId="24" xfId="0" applyFont="1" applyFill="1" applyBorder="1" applyAlignment="1">
      <alignment/>
    </xf>
    <xf numFmtId="0" fontId="78" fillId="37" borderId="25" xfId="0" applyFont="1" applyFill="1" applyBorder="1" applyAlignment="1">
      <alignment/>
    </xf>
    <xf numFmtId="0" fontId="78" fillId="38" borderId="23" xfId="0" applyFont="1" applyFill="1" applyBorder="1" applyAlignment="1">
      <alignment/>
    </xf>
    <xf numFmtId="0" fontId="78" fillId="38" borderId="24" xfId="0" applyFont="1" applyFill="1" applyBorder="1" applyAlignment="1">
      <alignment/>
    </xf>
    <xf numFmtId="0" fontId="76" fillId="0" borderId="20" xfId="0" applyFont="1" applyBorder="1" applyAlignment="1" quotePrefix="1">
      <alignment/>
    </xf>
    <xf numFmtId="0" fontId="78" fillId="0" borderId="0" xfId="0" applyFont="1" applyAlignment="1">
      <alignment/>
    </xf>
    <xf numFmtId="0" fontId="77" fillId="0" borderId="0" xfId="0" applyFont="1" applyAlignment="1">
      <alignment/>
    </xf>
    <xf numFmtId="0" fontId="79" fillId="0" borderId="0" xfId="0" applyFont="1" applyAlignment="1">
      <alignment/>
    </xf>
    <xf numFmtId="0" fontId="76" fillId="0" borderId="0" xfId="0" applyFont="1" applyAlignment="1">
      <alignment horizontal="center"/>
    </xf>
    <xf numFmtId="0" fontId="78" fillId="6" borderId="23" xfId="0" applyFont="1" applyFill="1" applyBorder="1" applyAlignment="1">
      <alignment/>
    </xf>
    <xf numFmtId="0" fontId="78" fillId="6" borderId="24" xfId="0" applyFont="1" applyFill="1" applyBorder="1" applyAlignment="1">
      <alignment/>
    </xf>
    <xf numFmtId="0" fontId="78" fillId="6" borderId="25" xfId="0" applyFont="1" applyFill="1" applyBorder="1" applyAlignment="1">
      <alignment/>
    </xf>
    <xf numFmtId="0" fontId="78" fillId="34" borderId="23" xfId="0" applyFont="1" applyFill="1" applyBorder="1" applyAlignment="1">
      <alignment/>
    </xf>
    <xf numFmtId="0" fontId="78" fillId="34" borderId="24" xfId="0" applyFont="1" applyFill="1" applyBorder="1" applyAlignment="1">
      <alignment/>
    </xf>
    <xf numFmtId="0" fontId="78" fillId="39" borderId="23" xfId="0" applyFont="1" applyFill="1" applyBorder="1" applyAlignment="1">
      <alignment/>
    </xf>
    <xf numFmtId="0" fontId="78" fillId="39" borderId="24" xfId="0" applyFont="1" applyFill="1" applyBorder="1" applyAlignment="1">
      <alignment/>
    </xf>
    <xf numFmtId="0" fontId="78" fillId="39" borderId="25" xfId="0" applyFont="1" applyFill="1" applyBorder="1" applyAlignment="1">
      <alignment/>
    </xf>
    <xf numFmtId="0" fontId="78" fillId="40" borderId="23" xfId="0" applyFont="1" applyFill="1" applyBorder="1" applyAlignment="1">
      <alignment/>
    </xf>
    <xf numFmtId="0" fontId="78" fillId="40" borderId="24" xfId="0" applyFont="1" applyFill="1" applyBorder="1" applyAlignment="1">
      <alignment/>
    </xf>
    <xf numFmtId="0" fontId="78" fillId="40" borderId="25" xfId="0" applyFont="1" applyFill="1" applyBorder="1" applyAlignment="1">
      <alignment/>
    </xf>
    <xf numFmtId="0" fontId="78" fillId="33" borderId="23" xfId="0" applyFont="1" applyFill="1" applyBorder="1" applyAlignment="1">
      <alignment/>
    </xf>
    <xf numFmtId="0" fontId="78" fillId="33" borderId="24" xfId="0" applyFont="1" applyFill="1" applyBorder="1" applyAlignment="1">
      <alignment/>
    </xf>
    <xf numFmtId="0" fontId="78" fillId="7" borderId="26" xfId="0" applyFont="1" applyFill="1" applyBorder="1" applyAlignment="1">
      <alignment/>
    </xf>
    <xf numFmtId="0" fontId="77" fillId="0" borderId="13" xfId="0" applyFont="1" applyBorder="1" applyAlignment="1">
      <alignment horizontal="center"/>
    </xf>
    <xf numFmtId="0" fontId="76" fillId="0" borderId="12" xfId="0" applyFont="1" applyBorder="1" applyAlignment="1">
      <alignment/>
    </xf>
    <xf numFmtId="0" fontId="76" fillId="0" borderId="10" xfId="0" applyFont="1" applyBorder="1" applyAlignment="1">
      <alignment horizontal="center"/>
    </xf>
    <xf numFmtId="0" fontId="76" fillId="0" borderId="23" xfId="0" applyFont="1" applyBorder="1" applyAlignment="1">
      <alignment/>
    </xf>
    <xf numFmtId="0" fontId="76" fillId="0" borderId="24" xfId="0" applyFont="1" applyBorder="1" applyAlignment="1">
      <alignment/>
    </xf>
    <xf numFmtId="0" fontId="76" fillId="0" borderId="25" xfId="0" applyFont="1" applyBorder="1" applyAlignment="1">
      <alignment/>
    </xf>
    <xf numFmtId="0" fontId="9" fillId="32" borderId="0" xfId="0" applyFont="1" applyFill="1" applyBorder="1" applyAlignment="1">
      <alignment horizontal="center"/>
    </xf>
    <xf numFmtId="0" fontId="77" fillId="33" borderId="10" xfId="0" applyFont="1" applyFill="1" applyBorder="1" applyAlignment="1">
      <alignment horizontal="center"/>
    </xf>
    <xf numFmtId="240" fontId="1" fillId="0" borderId="19" xfId="0" applyNumberFormat="1" applyFont="1" applyFill="1" applyBorder="1" applyAlignment="1">
      <alignment horizontal="center"/>
    </xf>
    <xf numFmtId="217" fontId="1" fillId="7" borderId="20" xfId="37" applyNumberFormat="1" applyFont="1" applyFill="1" applyBorder="1" applyAlignment="1">
      <alignment/>
    </xf>
    <xf numFmtId="217" fontId="1" fillId="34" borderId="20" xfId="37" applyNumberFormat="1" applyFont="1" applyFill="1" applyBorder="1" applyAlignment="1">
      <alignment/>
    </xf>
    <xf numFmtId="217" fontId="1" fillId="7" borderId="21" xfId="37" applyNumberFormat="1" applyFont="1" applyFill="1" applyBorder="1" applyAlignment="1">
      <alignment/>
    </xf>
    <xf numFmtId="217" fontId="1" fillId="34" borderId="21" xfId="37" applyNumberFormat="1" applyFont="1" applyFill="1" applyBorder="1" applyAlignment="1">
      <alignment/>
    </xf>
    <xf numFmtId="217" fontId="3" fillId="34" borderId="10" xfId="37" applyNumberFormat="1" applyFont="1" applyFill="1" applyBorder="1" applyAlignment="1">
      <alignment/>
    </xf>
    <xf numFmtId="0" fontId="78" fillId="39" borderId="27" xfId="0" applyFont="1" applyFill="1" applyBorder="1" applyAlignment="1">
      <alignment/>
    </xf>
    <xf numFmtId="0" fontId="76" fillId="0" borderId="27" xfId="0" applyFont="1" applyBorder="1" applyAlignment="1">
      <alignment/>
    </xf>
    <xf numFmtId="0" fontId="76" fillId="0" borderId="20" xfId="0" applyFont="1" applyFill="1" applyBorder="1" applyAlignment="1">
      <alignment horizontal="center"/>
    </xf>
    <xf numFmtId="0" fontId="76" fillId="0" borderId="0" xfId="0" applyFont="1" applyFill="1" applyAlignment="1">
      <alignment/>
    </xf>
    <xf numFmtId="0" fontId="76" fillId="0" borderId="28" xfId="0" applyFont="1" applyBorder="1" applyAlignment="1" quotePrefix="1">
      <alignment/>
    </xf>
    <xf numFmtId="0" fontId="76" fillId="0" borderId="28" xfId="0" applyFont="1" applyBorder="1" applyAlignment="1">
      <alignment horizontal="center"/>
    </xf>
    <xf numFmtId="0" fontId="76" fillId="0" borderId="28" xfId="0" applyFont="1" applyBorder="1" applyAlignment="1">
      <alignment/>
    </xf>
    <xf numFmtId="17" fontId="76" fillId="0" borderId="29" xfId="0" applyNumberFormat="1" applyFont="1" applyBorder="1" applyAlignment="1" quotePrefix="1">
      <alignment/>
    </xf>
    <xf numFmtId="0" fontId="76" fillId="0" borderId="29" xfId="0" applyFont="1" applyBorder="1" applyAlignment="1">
      <alignment horizontal="center"/>
    </xf>
    <xf numFmtId="0" fontId="76" fillId="0" borderId="29" xfId="0" applyFont="1" applyBorder="1" applyAlignment="1">
      <alignment/>
    </xf>
    <xf numFmtId="0" fontId="9" fillId="32" borderId="0" xfId="0" applyFont="1" applyFill="1" applyBorder="1" applyAlignment="1">
      <alignment/>
    </xf>
    <xf numFmtId="217" fontId="8" fillId="0" borderId="0" xfId="37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32" borderId="0" xfId="0" applyFont="1" applyFill="1" applyBorder="1" applyAlignment="1">
      <alignment horizontal="center"/>
    </xf>
    <xf numFmtId="217" fontId="8" fillId="32" borderId="0" xfId="37" applyNumberFormat="1" applyFont="1" applyFill="1" applyAlignment="1">
      <alignment/>
    </xf>
    <xf numFmtId="0" fontId="9" fillId="32" borderId="3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8" fillId="32" borderId="0" xfId="0" applyFont="1" applyFill="1" applyAlignment="1">
      <alignment horizontal="center"/>
    </xf>
    <xf numFmtId="217" fontId="8" fillId="32" borderId="0" xfId="0" applyNumberFormat="1" applyFont="1" applyFill="1" applyAlignment="1">
      <alignment/>
    </xf>
    <xf numFmtId="0" fontId="8" fillId="32" borderId="19" xfId="0" applyFont="1" applyFill="1" applyBorder="1" applyAlignment="1">
      <alignment horizontal="center"/>
    </xf>
    <xf numFmtId="240" fontId="9" fillId="32" borderId="19" xfId="0" applyNumberFormat="1" applyFont="1" applyFill="1" applyBorder="1" applyAlignment="1">
      <alignment horizontal="center"/>
    </xf>
    <xf numFmtId="240" fontId="8" fillId="32" borderId="19" xfId="0" applyNumberFormat="1" applyFont="1" applyFill="1" applyBorder="1" applyAlignment="1">
      <alignment/>
    </xf>
    <xf numFmtId="0" fontId="8" fillId="32" borderId="20" xfId="0" applyFont="1" applyFill="1" applyBorder="1" applyAlignment="1">
      <alignment horizontal="center"/>
    </xf>
    <xf numFmtId="240" fontId="9" fillId="32" borderId="20" xfId="0" applyNumberFormat="1" applyFont="1" applyFill="1" applyBorder="1" applyAlignment="1">
      <alignment horizontal="center"/>
    </xf>
    <xf numFmtId="240" fontId="8" fillId="32" borderId="20" xfId="0" applyNumberFormat="1" applyFont="1" applyFill="1" applyBorder="1" applyAlignment="1">
      <alignment/>
    </xf>
    <xf numFmtId="0" fontId="9" fillId="32" borderId="20" xfId="0" applyFont="1" applyFill="1" applyBorder="1" applyAlignment="1">
      <alignment/>
    </xf>
    <xf numFmtId="0" fontId="8" fillId="32" borderId="21" xfId="0" applyFont="1" applyFill="1" applyBorder="1" applyAlignment="1">
      <alignment horizontal="center"/>
    </xf>
    <xf numFmtId="240" fontId="9" fillId="32" borderId="21" xfId="0" applyNumberFormat="1" applyFont="1" applyFill="1" applyBorder="1" applyAlignment="1">
      <alignment horizontal="center"/>
    </xf>
    <xf numFmtId="0" fontId="9" fillId="32" borderId="21" xfId="0" applyFont="1" applyFill="1" applyBorder="1" applyAlignment="1">
      <alignment/>
    </xf>
    <xf numFmtId="240" fontId="8" fillId="32" borderId="21" xfId="0" applyNumberFormat="1" applyFont="1" applyFill="1" applyBorder="1" applyAlignment="1">
      <alignment/>
    </xf>
    <xf numFmtId="0" fontId="9" fillId="32" borderId="0" xfId="0" applyFont="1" applyFill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3" borderId="31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217" fontId="1" fillId="7" borderId="28" xfId="37" applyNumberFormat="1" applyFont="1" applyFill="1" applyBorder="1" applyAlignment="1">
      <alignment/>
    </xf>
    <xf numFmtId="3" fontId="1" fillId="34" borderId="28" xfId="37" applyNumberFormat="1" applyFont="1" applyFill="1" applyBorder="1" applyAlignment="1">
      <alignment horizontal="center" vertical="center"/>
    </xf>
    <xf numFmtId="217" fontId="1" fillId="34" borderId="28" xfId="37" applyNumberFormat="1" applyFont="1" applyFill="1" applyBorder="1" applyAlignment="1">
      <alignment/>
    </xf>
    <xf numFmtId="240" fontId="1" fillId="0" borderId="28" xfId="0" applyNumberFormat="1" applyFont="1" applyFill="1" applyBorder="1" applyAlignment="1">
      <alignment horizontal="center"/>
    </xf>
    <xf numFmtId="217" fontId="3" fillId="6" borderId="13" xfId="37" applyNumberFormat="1" applyFont="1" applyFill="1" applyBorder="1" applyAlignment="1">
      <alignment horizontal="center"/>
    </xf>
    <xf numFmtId="217" fontId="3" fillId="6" borderId="11" xfId="37" applyNumberFormat="1" applyFont="1" applyFill="1" applyBorder="1" applyAlignment="1">
      <alignment horizontal="center"/>
    </xf>
    <xf numFmtId="217" fontId="3" fillId="6" borderId="10" xfId="37" applyNumberFormat="1" applyFont="1" applyFill="1" applyBorder="1" applyAlignment="1">
      <alignment/>
    </xf>
    <xf numFmtId="217" fontId="1" fillId="6" borderId="19" xfId="37" applyNumberFormat="1" applyFont="1" applyFill="1" applyBorder="1" applyAlignment="1">
      <alignment/>
    </xf>
    <xf numFmtId="217" fontId="1" fillId="6" borderId="20" xfId="37" applyNumberFormat="1" applyFont="1" applyFill="1" applyBorder="1" applyAlignment="1">
      <alignment/>
    </xf>
    <xf numFmtId="217" fontId="1" fillId="6" borderId="28" xfId="37" applyNumberFormat="1" applyFont="1" applyFill="1" applyBorder="1" applyAlignment="1">
      <alignment/>
    </xf>
    <xf numFmtId="217" fontId="1" fillId="6" borderId="21" xfId="37" applyNumberFormat="1" applyFont="1" applyFill="1" applyBorder="1" applyAlignment="1">
      <alignment/>
    </xf>
    <xf numFmtId="0" fontId="3" fillId="33" borderId="23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80" fillId="0" borderId="0" xfId="0" applyFont="1" applyFill="1" applyAlignment="1">
      <alignment/>
    </xf>
    <xf numFmtId="0" fontId="81" fillId="0" borderId="22" xfId="0" applyFont="1" applyFill="1" applyBorder="1" applyAlignment="1">
      <alignment horizontal="center"/>
    </xf>
    <xf numFmtId="0" fontId="81" fillId="0" borderId="10" xfId="0" applyFont="1" applyFill="1" applyBorder="1" applyAlignment="1">
      <alignment horizontal="center"/>
    </xf>
    <xf numFmtId="17" fontId="80" fillId="0" borderId="10" xfId="0" applyNumberFormat="1" applyFont="1" applyFill="1" applyBorder="1" applyAlignment="1" quotePrefix="1">
      <alignment/>
    </xf>
    <xf numFmtId="0" fontId="80" fillId="0" borderId="10" xfId="0" applyFont="1" applyFill="1" applyBorder="1" applyAlignment="1" quotePrefix="1">
      <alignment/>
    </xf>
    <xf numFmtId="0" fontId="81" fillId="0" borderId="0" xfId="0" applyFont="1" applyFill="1" applyAlignment="1">
      <alignment/>
    </xf>
    <xf numFmtId="0" fontId="80" fillId="0" borderId="0" xfId="0" applyFont="1" applyFill="1" applyAlignment="1">
      <alignment horizontal="center"/>
    </xf>
    <xf numFmtId="0" fontId="80" fillId="0" borderId="10" xfId="0" applyFont="1" applyFill="1" applyBorder="1" applyAlignment="1">
      <alignment/>
    </xf>
    <xf numFmtId="0" fontId="82" fillId="0" borderId="0" xfId="0" applyFont="1" applyFill="1" applyBorder="1" applyAlignment="1">
      <alignment horizontal="center"/>
    </xf>
    <xf numFmtId="0" fontId="80" fillId="0" borderId="11" xfId="0" applyFont="1" applyFill="1" applyBorder="1" applyAlignment="1">
      <alignment horizontal="center"/>
    </xf>
    <xf numFmtId="0" fontId="77" fillId="33" borderId="10" xfId="0" applyFont="1" applyFill="1" applyBorder="1" applyAlignment="1">
      <alignment horizontal="center"/>
    </xf>
    <xf numFmtId="0" fontId="80" fillId="0" borderId="10" xfId="0" applyFont="1" applyBorder="1" applyAlignment="1">
      <alignment horizontal="center"/>
    </xf>
    <xf numFmtId="0" fontId="80" fillId="0" borderId="0" xfId="0" applyFont="1" applyFill="1" applyBorder="1" applyAlignment="1">
      <alignment horizontal="center"/>
    </xf>
    <xf numFmtId="0" fontId="83" fillId="0" borderId="23" xfId="0" applyFont="1" applyFill="1" applyBorder="1" applyAlignment="1">
      <alignment horizontal="center"/>
    </xf>
    <xf numFmtId="0" fontId="83" fillId="0" borderId="24" xfId="0" applyFont="1" applyFill="1" applyBorder="1" applyAlignment="1">
      <alignment horizontal="center"/>
    </xf>
    <xf numFmtId="0" fontId="83" fillId="0" borderId="25" xfId="0" applyFont="1" applyFill="1" applyBorder="1" applyAlignment="1">
      <alignment horizontal="center"/>
    </xf>
    <xf numFmtId="0" fontId="83" fillId="0" borderId="40" xfId="0" applyFont="1" applyFill="1" applyBorder="1" applyAlignment="1">
      <alignment horizontal="center"/>
    </xf>
    <xf numFmtId="0" fontId="83" fillId="0" borderId="0" xfId="0" applyFont="1" applyFill="1" applyAlignment="1">
      <alignment horizontal="center"/>
    </xf>
    <xf numFmtId="0" fontId="83" fillId="0" borderId="0" xfId="0" applyFont="1" applyFill="1" applyBorder="1" applyAlignment="1">
      <alignment horizontal="center"/>
    </xf>
    <xf numFmtId="0" fontId="81" fillId="0" borderId="0" xfId="0" applyFont="1" applyFill="1" applyAlignment="1">
      <alignment horizontal="center"/>
    </xf>
    <xf numFmtId="0" fontId="84" fillId="0" borderId="0" xfId="0" applyFont="1" applyFill="1" applyAlignment="1">
      <alignment horizontal="center"/>
    </xf>
    <xf numFmtId="0" fontId="84" fillId="0" borderId="0" xfId="0" applyFont="1" applyFill="1" applyBorder="1" applyAlignment="1">
      <alignment horizontal="center"/>
    </xf>
    <xf numFmtId="0" fontId="83" fillId="0" borderId="27" xfId="0" applyFont="1" applyFill="1" applyBorder="1" applyAlignment="1">
      <alignment horizontal="center"/>
    </xf>
    <xf numFmtId="0" fontId="77" fillId="33" borderId="10" xfId="0" applyFont="1" applyFill="1" applyBorder="1" applyAlignment="1">
      <alignment/>
    </xf>
    <xf numFmtId="0" fontId="3" fillId="32" borderId="41" xfId="0" applyFont="1" applyFill="1" applyBorder="1" applyAlignment="1">
      <alignment horizontal="center"/>
    </xf>
    <xf numFmtId="0" fontId="3" fillId="32" borderId="30" xfId="0" applyFont="1" applyFill="1" applyBorder="1" applyAlignment="1">
      <alignment horizontal="center"/>
    </xf>
    <xf numFmtId="0" fontId="3" fillId="32" borderId="42" xfId="0" applyFont="1" applyFill="1" applyBorder="1" applyAlignment="1">
      <alignment horizontal="center"/>
    </xf>
    <xf numFmtId="0" fontId="3" fillId="32" borderId="40" xfId="0" applyFont="1" applyFill="1" applyBorder="1" applyAlignment="1">
      <alignment horizontal="center"/>
    </xf>
    <xf numFmtId="0" fontId="9" fillId="3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3" fillId="7" borderId="17" xfId="0" applyFont="1" applyFill="1" applyBorder="1" applyAlignment="1">
      <alignment horizontal="center"/>
    </xf>
    <xf numFmtId="0" fontId="3" fillId="7" borderId="43" xfId="0" applyFont="1" applyFill="1" applyBorder="1" applyAlignment="1">
      <alignment horizontal="center"/>
    </xf>
    <xf numFmtId="0" fontId="3" fillId="7" borderId="18" xfId="0" applyFont="1" applyFill="1" applyBorder="1" applyAlignment="1">
      <alignment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/>
    </xf>
    <xf numFmtId="0" fontId="3" fillId="7" borderId="13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 wrapText="1"/>
    </xf>
    <xf numFmtId="217" fontId="3" fillId="7" borderId="13" xfId="37" applyNumberFormat="1" applyFont="1" applyFill="1" applyBorder="1" applyAlignment="1">
      <alignment horizontal="center" vertical="center"/>
    </xf>
    <xf numFmtId="217" fontId="3" fillId="7" borderId="11" xfId="37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217" fontId="3" fillId="34" borderId="13" xfId="37" applyNumberFormat="1" applyFont="1" applyFill="1" applyBorder="1" applyAlignment="1">
      <alignment horizontal="center" vertical="center"/>
    </xf>
    <xf numFmtId="217" fontId="3" fillId="34" borderId="11" xfId="37" applyNumberFormat="1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3" xfId="36" applyFont="1" applyFill="1" applyBorder="1" applyAlignment="1">
      <alignment horizontal="center" vertical="center"/>
      <protection/>
    </xf>
    <xf numFmtId="0" fontId="3" fillId="32" borderId="11" xfId="36" applyFont="1" applyFill="1" applyBorder="1" applyAlignment="1">
      <alignment horizontal="center" vertical="center"/>
      <protection/>
    </xf>
    <xf numFmtId="0" fontId="3" fillId="0" borderId="13" xfId="36" applyFont="1" applyBorder="1" applyAlignment="1">
      <alignment horizontal="center" vertical="center"/>
      <protection/>
    </xf>
    <xf numFmtId="0" fontId="3" fillId="0" borderId="11" xfId="36" applyFont="1" applyBorder="1" applyAlignment="1">
      <alignment horizontal="center" vertical="center"/>
      <protection/>
    </xf>
    <xf numFmtId="0" fontId="3" fillId="32" borderId="17" xfId="0" applyFont="1" applyFill="1" applyBorder="1" applyAlignment="1">
      <alignment horizontal="center"/>
    </xf>
    <xf numFmtId="0" fontId="3" fillId="32" borderId="43" xfId="0" applyFont="1" applyFill="1" applyBorder="1" applyAlignment="1">
      <alignment horizontal="center"/>
    </xf>
    <xf numFmtId="0" fontId="3" fillId="32" borderId="43" xfId="0" applyFont="1" applyFill="1" applyBorder="1" applyAlignment="1">
      <alignment/>
    </xf>
    <xf numFmtId="0" fontId="3" fillId="32" borderId="18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9" fillId="32" borderId="0" xfId="0" applyFont="1" applyFill="1" applyAlignment="1">
      <alignment horizontal="center"/>
    </xf>
    <xf numFmtId="0" fontId="9" fillId="32" borderId="17" xfId="0" applyFont="1" applyFill="1" applyBorder="1" applyAlignment="1">
      <alignment horizontal="center"/>
    </xf>
    <xf numFmtId="0" fontId="9" fillId="32" borderId="18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 wrapText="1"/>
    </xf>
    <xf numFmtId="0" fontId="9" fillId="32" borderId="12" xfId="0" applyFont="1" applyFill="1" applyBorder="1" applyAlignment="1">
      <alignment horizontal="center" wrapText="1"/>
    </xf>
    <xf numFmtId="0" fontId="9" fillId="33" borderId="44" xfId="0" applyFont="1" applyFill="1" applyBorder="1" applyAlignment="1">
      <alignment horizontal="center"/>
    </xf>
    <xf numFmtId="0" fontId="9" fillId="33" borderId="45" xfId="0" applyFont="1" applyFill="1" applyBorder="1" applyAlignment="1">
      <alignment horizontal="center"/>
    </xf>
    <xf numFmtId="0" fontId="9" fillId="33" borderId="4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7" fillId="6" borderId="10" xfId="0" applyFont="1" applyFill="1" applyBorder="1" applyAlignment="1" quotePrefix="1">
      <alignment horizontal="center"/>
    </xf>
    <xf numFmtId="0" fontId="77" fillId="6" borderId="10" xfId="0" applyFont="1" applyFill="1" applyBorder="1" applyAlignment="1">
      <alignment horizontal="center"/>
    </xf>
    <xf numFmtId="0" fontId="77" fillId="39" borderId="10" xfId="0" applyFont="1" applyFill="1" applyBorder="1" applyAlignment="1" quotePrefix="1">
      <alignment horizontal="center"/>
    </xf>
    <xf numFmtId="0" fontId="77" fillId="39" borderId="10" xfId="0" applyFont="1" applyFill="1" applyBorder="1" applyAlignment="1">
      <alignment horizontal="center"/>
    </xf>
    <xf numFmtId="0" fontId="77" fillId="36" borderId="10" xfId="0" applyFont="1" applyFill="1" applyBorder="1" applyAlignment="1" quotePrefix="1">
      <alignment horizontal="center"/>
    </xf>
    <xf numFmtId="0" fontId="77" fillId="36" borderId="10" xfId="0" applyFont="1" applyFill="1" applyBorder="1" applyAlignment="1">
      <alignment horizontal="center"/>
    </xf>
    <xf numFmtId="0" fontId="77" fillId="38" borderId="10" xfId="0" applyFont="1" applyFill="1" applyBorder="1" applyAlignment="1" quotePrefix="1">
      <alignment horizontal="center"/>
    </xf>
    <xf numFmtId="0" fontId="77" fillId="38" borderId="10" xfId="0" applyFont="1" applyFill="1" applyBorder="1" applyAlignment="1">
      <alignment horizontal="center"/>
    </xf>
    <xf numFmtId="0" fontId="77" fillId="40" borderId="10" xfId="0" applyFont="1" applyFill="1" applyBorder="1" applyAlignment="1" quotePrefix="1">
      <alignment horizontal="center"/>
    </xf>
    <xf numFmtId="0" fontId="77" fillId="40" borderId="10" xfId="0" applyFont="1" applyFill="1" applyBorder="1" applyAlignment="1">
      <alignment horizontal="center"/>
    </xf>
    <xf numFmtId="0" fontId="77" fillId="33" borderId="10" xfId="0" applyFont="1" applyFill="1" applyBorder="1" applyAlignment="1" quotePrefix="1">
      <alignment horizontal="center"/>
    </xf>
    <xf numFmtId="0" fontId="77" fillId="33" borderId="10" xfId="0" applyFont="1" applyFill="1" applyBorder="1" applyAlignment="1">
      <alignment horizontal="center"/>
    </xf>
    <xf numFmtId="0" fontId="77" fillId="7" borderId="10" xfId="0" applyFont="1" applyFill="1" applyBorder="1" applyAlignment="1" quotePrefix="1">
      <alignment horizontal="center"/>
    </xf>
    <xf numFmtId="0" fontId="75" fillId="0" borderId="0" xfId="0" applyFont="1" applyAlignment="1">
      <alignment horizontal="center"/>
    </xf>
    <xf numFmtId="17" fontId="77" fillId="7" borderId="18" xfId="0" applyNumberFormat="1" applyFont="1" applyFill="1" applyBorder="1" applyAlignment="1" quotePrefix="1">
      <alignment horizontal="center"/>
    </xf>
    <xf numFmtId="17" fontId="77" fillId="7" borderId="10" xfId="0" applyNumberFormat="1" applyFont="1" applyFill="1" applyBorder="1" applyAlignment="1" quotePrefix="1">
      <alignment horizontal="center"/>
    </xf>
    <xf numFmtId="0" fontId="77" fillId="37" borderId="10" xfId="0" applyFont="1" applyFill="1" applyBorder="1" applyAlignment="1" quotePrefix="1">
      <alignment horizontal="center"/>
    </xf>
    <xf numFmtId="0" fontId="77" fillId="37" borderId="10" xfId="0" applyFont="1" applyFill="1" applyBorder="1" applyAlignment="1">
      <alignment horizontal="center"/>
    </xf>
    <xf numFmtId="17" fontId="77" fillId="34" borderId="10" xfId="0" applyNumberFormat="1" applyFont="1" applyFill="1" applyBorder="1" applyAlignment="1" quotePrefix="1">
      <alignment horizontal="center"/>
    </xf>
    <xf numFmtId="0" fontId="77" fillId="34" borderId="10" xfId="0" applyFont="1" applyFill="1" applyBorder="1" applyAlignment="1">
      <alignment horizontal="center"/>
    </xf>
    <xf numFmtId="0" fontId="77" fillId="35" borderId="10" xfId="0" applyFont="1" applyFill="1" applyBorder="1" applyAlignment="1" quotePrefix="1">
      <alignment horizontal="center"/>
    </xf>
    <xf numFmtId="0" fontId="77" fillId="35" borderId="10" xfId="0" applyFont="1" applyFill="1" applyBorder="1" applyAlignment="1">
      <alignment horizontal="center"/>
    </xf>
    <xf numFmtId="17" fontId="77" fillId="6" borderId="17" xfId="0" applyNumberFormat="1" applyFont="1" applyFill="1" applyBorder="1" applyAlignment="1" quotePrefix="1">
      <alignment horizontal="center"/>
    </xf>
    <xf numFmtId="17" fontId="77" fillId="6" borderId="43" xfId="0" applyNumberFormat="1" applyFont="1" applyFill="1" applyBorder="1" applyAlignment="1" quotePrefix="1">
      <alignment horizontal="center"/>
    </xf>
    <xf numFmtId="17" fontId="77" fillId="6" borderId="18" xfId="0" applyNumberFormat="1" applyFont="1" applyFill="1" applyBorder="1" applyAlignment="1" quotePrefix="1">
      <alignment horizontal="center"/>
    </xf>
    <xf numFmtId="0" fontId="82" fillId="0" borderId="0" xfId="0" applyFont="1" applyFill="1" applyAlignment="1">
      <alignment horizontal="center"/>
    </xf>
    <xf numFmtId="0" fontId="81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11" fillId="32" borderId="17" xfId="0" applyFont="1" applyFill="1" applyBorder="1" applyAlignment="1">
      <alignment horizontal="center"/>
    </xf>
    <xf numFmtId="0" fontId="11" fillId="32" borderId="43" xfId="0" applyFont="1" applyFill="1" applyBorder="1" applyAlignment="1">
      <alignment horizontal="center"/>
    </xf>
    <xf numFmtId="0" fontId="11" fillId="32" borderId="18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wrapText="1"/>
    </xf>
    <xf numFmtId="217" fontId="3" fillId="32" borderId="13" xfId="37" applyNumberFormat="1" applyFont="1" applyFill="1" applyBorder="1" applyAlignment="1">
      <alignment horizontal="center" vertical="center"/>
    </xf>
    <xf numFmtId="217" fontId="3" fillId="32" borderId="16" xfId="37" applyNumberFormat="1" applyFont="1" applyFill="1" applyBorder="1" applyAlignment="1">
      <alignment horizontal="center" vertical="center"/>
    </xf>
    <xf numFmtId="0" fontId="3" fillId="32" borderId="47" xfId="0" applyFont="1" applyFill="1" applyBorder="1" applyAlignment="1">
      <alignment horizontal="center"/>
    </xf>
    <xf numFmtId="0" fontId="3" fillId="32" borderId="48" xfId="0" applyFont="1" applyFill="1" applyBorder="1" applyAlignment="1">
      <alignment horizontal="center"/>
    </xf>
    <xf numFmtId="0" fontId="3" fillId="32" borderId="49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217" fontId="3" fillId="32" borderId="11" xfId="37" applyNumberFormat="1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horizontal="left"/>
    </xf>
    <xf numFmtId="0" fontId="9" fillId="42" borderId="50" xfId="0" applyFont="1" applyFill="1" applyBorder="1" applyAlignment="1">
      <alignment horizontal="center"/>
    </xf>
    <xf numFmtId="0" fontId="9" fillId="42" borderId="22" xfId="0" applyFont="1" applyFill="1" applyBorder="1" applyAlignment="1">
      <alignment horizontal="center"/>
    </xf>
    <xf numFmtId="0" fontId="68" fillId="0" borderId="17" xfId="0" applyFont="1" applyBorder="1" applyAlignment="1">
      <alignment horizontal="center"/>
    </xf>
    <xf numFmtId="0" fontId="68" fillId="0" borderId="43" xfId="0" applyFont="1" applyBorder="1" applyAlignment="1">
      <alignment horizontal="center"/>
    </xf>
    <xf numFmtId="0" fontId="68" fillId="0" borderId="18" xfId="0" applyFont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 2" xfId="33"/>
    <cellStyle name="Followed Hyperlink" xfId="34"/>
    <cellStyle name="Hyperlink" xfId="35"/>
    <cellStyle name="Normal 2 2" xfId="36"/>
    <cellStyle name="Comma" xfId="37"/>
    <cellStyle name="Comma [0]" xfId="38"/>
    <cellStyle name="Currency" xfId="39"/>
    <cellStyle name="Currency [0]" xfId="40"/>
    <cellStyle name="เซลล์ตรวจสอบ" xfId="41"/>
    <cellStyle name="เซลล์ที่มีลิงก์" xfId="42"/>
    <cellStyle name="Percent" xfId="43"/>
    <cellStyle name="แย่" xfId="44"/>
    <cellStyle name="แสดงผล" xfId="45"/>
    <cellStyle name="การคำนวณ" xfId="46"/>
    <cellStyle name="ข้อความเตือน" xfId="47"/>
    <cellStyle name="ข้อความอธิบาย" xfId="48"/>
    <cellStyle name="ชื่อเรื่อง" xfId="49"/>
    <cellStyle name="ดี" xfId="50"/>
    <cellStyle name="ป้อนค่า" xfId="51"/>
    <cellStyle name="ปานกลาง" xfId="52"/>
    <cellStyle name="ผลรวม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628650</xdr:colOff>
      <xdr:row>0</xdr:row>
      <xdr:rowOff>152400</xdr:rowOff>
    </xdr:from>
    <xdr:to>
      <xdr:col>14</xdr:col>
      <xdr:colOff>990600</xdr:colOff>
      <xdr:row>2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10467975" y="152400"/>
          <a:ext cx="1390650" cy="609600"/>
        </a:xfrm>
        <a:prstGeom prst="rect">
          <a:avLst/>
        </a:prstGeom>
        <a:solidFill>
          <a:srgbClr val="FCD5B5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สพท.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0</xdr:row>
      <xdr:rowOff>66675</xdr:rowOff>
    </xdr:from>
    <xdr:to>
      <xdr:col>5</xdr:col>
      <xdr:colOff>2009775</xdr:colOff>
      <xdr:row>1</xdr:row>
      <xdr:rowOff>285750</xdr:rowOff>
    </xdr:to>
    <xdr:sp>
      <xdr:nvSpPr>
        <xdr:cNvPr id="1" name="Rectangle 1"/>
        <xdr:cNvSpPr>
          <a:spLocks/>
        </xdr:cNvSpPr>
      </xdr:nvSpPr>
      <xdr:spPr>
        <a:xfrm>
          <a:off x="7753350" y="66675"/>
          <a:ext cx="1781175" cy="523875"/>
        </a:xfrm>
        <a:prstGeom prst="rect">
          <a:avLst/>
        </a:prstGeom>
        <a:solidFill>
          <a:srgbClr val="FCD5B5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งบหน้าของแต่ละสัญญา</a:t>
          </a:r>
        </a:p>
      </xdr:txBody>
    </xdr:sp>
    <xdr:clientData/>
  </xdr:twoCellAnchor>
  <xdr:twoCellAnchor>
    <xdr:from>
      <xdr:col>0</xdr:col>
      <xdr:colOff>333375</xdr:colOff>
      <xdr:row>16</xdr:row>
      <xdr:rowOff>95250</xdr:rowOff>
    </xdr:from>
    <xdr:to>
      <xdr:col>0</xdr:col>
      <xdr:colOff>542925</xdr:colOff>
      <xdr:row>19</xdr:row>
      <xdr:rowOff>123825</xdr:rowOff>
    </xdr:to>
    <xdr:sp>
      <xdr:nvSpPr>
        <xdr:cNvPr id="2" name="Arrow: Down 2"/>
        <xdr:cNvSpPr>
          <a:spLocks/>
        </xdr:cNvSpPr>
      </xdr:nvSpPr>
      <xdr:spPr>
        <a:xfrm>
          <a:off x="333375" y="4972050"/>
          <a:ext cx="209550" cy="942975"/>
        </a:xfrm>
        <a:prstGeom prst="downArrow">
          <a:avLst>
            <a:gd name="adj" fmla="val 3737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2</xdr:col>
      <xdr:colOff>523875</xdr:colOff>
      <xdr:row>19</xdr:row>
      <xdr:rowOff>123825</xdr:rowOff>
    </xdr:to>
    <xdr:sp>
      <xdr:nvSpPr>
        <xdr:cNvPr id="3" name="Arrow: Down 3"/>
        <xdr:cNvSpPr>
          <a:spLocks/>
        </xdr:cNvSpPr>
      </xdr:nvSpPr>
      <xdr:spPr>
        <a:xfrm>
          <a:off x="2838450" y="4981575"/>
          <a:ext cx="209550" cy="933450"/>
        </a:xfrm>
        <a:prstGeom prst="downArrow">
          <a:avLst>
            <a:gd name="adj" fmla="val 3737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S37"/>
  <sheetViews>
    <sheetView tabSelected="1" view="pageBreakPreview" zoomScale="60" zoomScaleNormal="120" workbookViewId="0" topLeftCell="A1">
      <selection activeCell="I24" sqref="I24:O24"/>
    </sheetView>
  </sheetViews>
  <sheetFormatPr defaultColWidth="9.140625" defaultRowHeight="12.75"/>
  <cols>
    <col min="1" max="1" width="20.8515625" style="9" bestFit="1" customWidth="1"/>
    <col min="2" max="2" width="6.7109375" style="8" hidden="1" customWidth="1"/>
    <col min="3" max="3" width="12.140625" style="9" hidden="1" customWidth="1"/>
    <col min="4" max="4" width="37.421875" style="7" bestFit="1" customWidth="1"/>
    <col min="5" max="5" width="12.140625" style="7" customWidth="1"/>
    <col min="6" max="6" width="11.00390625" style="7" bestFit="1" customWidth="1"/>
    <col min="7" max="7" width="9.28125" style="7" bestFit="1" customWidth="1"/>
    <col min="8" max="8" width="11.421875" style="2" bestFit="1" customWidth="1"/>
    <col min="9" max="10" width="9.28125" style="7" bestFit="1" customWidth="1"/>
    <col min="11" max="12" width="5.7109375" style="2" customWidth="1"/>
    <col min="13" max="14" width="15.421875" style="2" bestFit="1" customWidth="1"/>
    <col min="15" max="15" width="15.421875" style="2" customWidth="1"/>
    <col min="16" max="16" width="16.57421875" style="153" bestFit="1" customWidth="1"/>
    <col min="17" max="16384" width="9.140625" style="153" customWidth="1"/>
  </cols>
  <sheetData>
    <row r="1" spans="1:19" ht="30.75">
      <c r="A1" s="338" t="s">
        <v>430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152"/>
      <c r="Q1" s="152"/>
      <c r="R1" s="152"/>
      <c r="S1" s="152"/>
    </row>
    <row r="2" spans="1:19" ht="24">
      <c r="A2" s="339" t="s">
        <v>497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1"/>
      <c r="Q2" s="152"/>
      <c r="R2" s="152"/>
      <c r="S2" s="152"/>
    </row>
    <row r="3" spans="1:19" ht="24">
      <c r="A3" s="339" t="s">
        <v>440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1"/>
      <c r="Q3" s="152"/>
      <c r="R3" s="152"/>
      <c r="S3" s="152"/>
    </row>
    <row r="4" spans="1:19" ht="24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220"/>
      <c r="L4" s="268"/>
      <c r="M4" s="160"/>
      <c r="N4" s="160"/>
      <c r="O4" s="160"/>
      <c r="P4" s="1"/>
      <c r="Q4" s="152"/>
      <c r="R4" s="152"/>
      <c r="S4" s="152"/>
    </row>
    <row r="5" spans="1:19" ht="18.75">
      <c r="A5" s="340" t="s">
        <v>431</v>
      </c>
      <c r="B5" s="342" t="s">
        <v>427</v>
      </c>
      <c r="C5" s="344" t="s">
        <v>428</v>
      </c>
      <c r="D5" s="46"/>
      <c r="E5" s="346" t="s">
        <v>480</v>
      </c>
      <c r="F5" s="347"/>
      <c r="G5" s="348"/>
      <c r="H5" s="348"/>
      <c r="I5" s="348"/>
      <c r="J5" s="349"/>
      <c r="K5" s="318" t="s">
        <v>13</v>
      </c>
      <c r="L5" s="319"/>
      <c r="M5" s="350" t="s">
        <v>494</v>
      </c>
      <c r="N5" s="350" t="s">
        <v>495</v>
      </c>
      <c r="O5" s="340" t="s">
        <v>1</v>
      </c>
      <c r="P5" s="1"/>
      <c r="Q5" s="152"/>
      <c r="R5" s="152"/>
      <c r="S5" s="152"/>
    </row>
    <row r="6" spans="1:19" ht="18.75">
      <c r="A6" s="341"/>
      <c r="B6" s="343"/>
      <c r="C6" s="345"/>
      <c r="D6" s="47" t="s">
        <v>12</v>
      </c>
      <c r="E6" s="324" t="s">
        <v>6</v>
      </c>
      <c r="F6" s="325"/>
      <c r="G6" s="326"/>
      <c r="H6" s="327" t="s">
        <v>7</v>
      </c>
      <c r="I6" s="328"/>
      <c r="J6" s="277" t="s">
        <v>8</v>
      </c>
      <c r="K6" s="320" t="s">
        <v>5</v>
      </c>
      <c r="L6" s="321"/>
      <c r="M6" s="351"/>
      <c r="N6" s="351"/>
      <c r="O6" s="341"/>
      <c r="P6" s="1"/>
      <c r="Q6" s="152"/>
      <c r="R6" s="152"/>
      <c r="S6" s="152"/>
    </row>
    <row r="7" spans="1:19" ht="18.75">
      <c r="A7" s="341"/>
      <c r="B7" s="343"/>
      <c r="C7" s="345"/>
      <c r="D7" s="47" t="s">
        <v>484</v>
      </c>
      <c r="E7" s="329" t="s">
        <v>479</v>
      </c>
      <c r="F7" s="329" t="s">
        <v>14</v>
      </c>
      <c r="G7" s="332" t="s">
        <v>10</v>
      </c>
      <c r="H7" s="334" t="s">
        <v>175</v>
      </c>
      <c r="I7" s="336" t="s">
        <v>10</v>
      </c>
      <c r="J7" s="278" t="s">
        <v>10</v>
      </c>
      <c r="K7" s="320" t="s">
        <v>9</v>
      </c>
      <c r="L7" s="321"/>
      <c r="M7" s="351"/>
      <c r="N7" s="351"/>
      <c r="O7" s="341"/>
      <c r="P7" s="1"/>
      <c r="Q7" s="152"/>
      <c r="R7" s="152"/>
      <c r="S7" s="152"/>
    </row>
    <row r="8" spans="1:19" ht="18.75">
      <c r="A8" s="341"/>
      <c r="B8" s="343"/>
      <c r="C8" s="345"/>
      <c r="D8" s="47"/>
      <c r="E8" s="330"/>
      <c r="F8" s="331"/>
      <c r="G8" s="333"/>
      <c r="H8" s="335"/>
      <c r="I8" s="337"/>
      <c r="J8" s="278"/>
      <c r="K8" s="284" t="s">
        <v>482</v>
      </c>
      <c r="L8" s="285" t="s">
        <v>483</v>
      </c>
      <c r="M8" s="340"/>
      <c r="N8" s="340"/>
      <c r="O8" s="341"/>
      <c r="P8" s="1"/>
      <c r="Q8" s="152"/>
      <c r="R8" s="152"/>
      <c r="S8" s="152"/>
    </row>
    <row r="9" spans="1:17" s="147" customFormat="1" ht="18.75">
      <c r="A9" s="144" t="s">
        <v>426</v>
      </c>
      <c r="B9" s="143" t="s">
        <v>429</v>
      </c>
      <c r="C9" s="143">
        <v>2000400230</v>
      </c>
      <c r="D9" s="144"/>
      <c r="E9" s="164"/>
      <c r="F9" s="164"/>
      <c r="G9" s="165">
        <f>SUM(G10:G15)</f>
        <v>0</v>
      </c>
      <c r="H9" s="227"/>
      <c r="I9" s="227">
        <f>SUM(I10:I15)</f>
        <v>0</v>
      </c>
      <c r="J9" s="279">
        <f>SUM(J10:J15)</f>
        <v>0</v>
      </c>
      <c r="K9" s="284"/>
      <c r="L9" s="285"/>
      <c r="M9" s="151"/>
      <c r="N9" s="151"/>
      <c r="O9" s="142"/>
      <c r="Q9" s="154"/>
    </row>
    <row r="10" spans="1:15" s="147" customFormat="1" ht="18.75">
      <c r="A10" s="146" t="s">
        <v>471</v>
      </c>
      <c r="B10" s="145"/>
      <c r="C10" s="146"/>
      <c r="D10" s="146"/>
      <c r="E10" s="166"/>
      <c r="F10" s="166"/>
      <c r="G10" s="167">
        <f>+E10*F10*350</f>
        <v>0</v>
      </c>
      <c r="H10" s="170"/>
      <c r="I10" s="171">
        <f>+H10*300</f>
        <v>0</v>
      </c>
      <c r="J10" s="280">
        <f>+G10+I10</f>
        <v>0</v>
      </c>
      <c r="K10" s="286"/>
      <c r="L10" s="287"/>
      <c r="M10" s="222"/>
      <c r="N10" s="222"/>
      <c r="O10" s="145"/>
    </row>
    <row r="11" spans="1:15" s="147" customFormat="1" ht="18.75">
      <c r="A11" s="149"/>
      <c r="B11" s="148"/>
      <c r="C11" s="149"/>
      <c r="D11" s="149"/>
      <c r="E11" s="168"/>
      <c r="F11" s="168"/>
      <c r="G11" s="223">
        <f>+E11*F11*350</f>
        <v>0</v>
      </c>
      <c r="H11" s="172"/>
      <c r="I11" s="224">
        <f>+H11*300</f>
        <v>0</v>
      </c>
      <c r="J11" s="281">
        <f>+G11+I11</f>
        <v>0</v>
      </c>
      <c r="K11" s="288"/>
      <c r="L11" s="289"/>
      <c r="M11" s="150"/>
      <c r="N11" s="150"/>
      <c r="O11" s="148"/>
    </row>
    <row r="12" spans="1:15" s="147" customFormat="1" ht="18.75">
      <c r="A12" s="149" t="s">
        <v>471</v>
      </c>
      <c r="B12" s="148"/>
      <c r="C12" s="149"/>
      <c r="D12" s="149"/>
      <c r="E12" s="168"/>
      <c r="F12" s="168"/>
      <c r="G12" s="223">
        <f>+E12*F12*350</f>
        <v>0</v>
      </c>
      <c r="H12" s="172"/>
      <c r="I12" s="224">
        <f>+H12*300</f>
        <v>0</v>
      </c>
      <c r="J12" s="281">
        <f>+G12+I12</f>
        <v>0</v>
      </c>
      <c r="K12" s="288"/>
      <c r="L12" s="289"/>
      <c r="M12" s="150"/>
      <c r="N12" s="150"/>
      <c r="O12" s="148"/>
    </row>
    <row r="13" spans="1:15" s="147" customFormat="1" ht="18.75">
      <c r="A13" s="270"/>
      <c r="B13" s="271"/>
      <c r="C13" s="270"/>
      <c r="D13" s="270"/>
      <c r="E13" s="272"/>
      <c r="F13" s="272"/>
      <c r="G13" s="273"/>
      <c r="H13" s="274"/>
      <c r="I13" s="275"/>
      <c r="J13" s="282"/>
      <c r="K13" s="290"/>
      <c r="L13" s="291"/>
      <c r="M13" s="276"/>
      <c r="N13" s="276"/>
      <c r="O13" s="271"/>
    </row>
    <row r="14" spans="1:15" s="147" customFormat="1" ht="18.75">
      <c r="A14" s="270"/>
      <c r="B14" s="271"/>
      <c r="C14" s="270"/>
      <c r="D14" s="270"/>
      <c r="E14" s="272"/>
      <c r="F14" s="272"/>
      <c r="G14" s="273"/>
      <c r="H14" s="274"/>
      <c r="I14" s="275"/>
      <c r="J14" s="282"/>
      <c r="K14" s="290"/>
      <c r="L14" s="291"/>
      <c r="M14" s="276"/>
      <c r="N14" s="276"/>
      <c r="O14" s="271"/>
    </row>
    <row r="15" spans="1:15" s="147" customFormat="1" ht="18.75">
      <c r="A15" s="155"/>
      <c r="B15" s="156"/>
      <c r="C15" s="155"/>
      <c r="D15" s="155"/>
      <c r="E15" s="169"/>
      <c r="F15" s="169"/>
      <c r="G15" s="225">
        <f>+E15*F15*350</f>
        <v>0</v>
      </c>
      <c r="H15" s="173"/>
      <c r="I15" s="226">
        <f>+H15*300</f>
        <v>0</v>
      </c>
      <c r="J15" s="283">
        <f>+G15+I15</f>
        <v>0</v>
      </c>
      <c r="K15" s="292"/>
      <c r="L15" s="293"/>
      <c r="M15" s="157"/>
      <c r="N15" s="157"/>
      <c r="O15" s="156"/>
    </row>
    <row r="16" spans="1:16" s="152" customFormat="1" ht="18.75">
      <c r="A16" s="9"/>
      <c r="B16" s="8"/>
      <c r="C16" s="9"/>
      <c r="D16" s="7"/>
      <c r="E16" s="7"/>
      <c r="F16" s="7"/>
      <c r="G16" s="7"/>
      <c r="H16" s="2"/>
      <c r="I16" s="7"/>
      <c r="J16" s="7"/>
      <c r="K16" s="2"/>
      <c r="L16" s="2"/>
      <c r="M16" s="2"/>
      <c r="N16" s="2"/>
      <c r="O16" s="2"/>
      <c r="P16" s="1"/>
    </row>
    <row r="17" spans="1:16" s="152" customFormat="1" ht="18.75">
      <c r="A17" s="9"/>
      <c r="B17" s="8"/>
      <c r="C17" s="9"/>
      <c r="D17" s="7"/>
      <c r="E17" s="7"/>
      <c r="F17" s="7"/>
      <c r="G17" s="7"/>
      <c r="H17" s="2"/>
      <c r="I17" s="7"/>
      <c r="J17" s="7"/>
      <c r="K17" s="2"/>
      <c r="L17" s="2"/>
      <c r="M17" s="2"/>
      <c r="N17" s="2"/>
      <c r="O17" s="2"/>
      <c r="P17" s="1"/>
    </row>
    <row r="18" spans="1:16" s="152" customFormat="1" ht="15.75" customHeight="1">
      <c r="A18" s="322" t="s">
        <v>432</v>
      </c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1"/>
    </row>
    <row r="19" spans="1:16" s="152" customFormat="1" ht="24">
      <c r="A19" s="9"/>
      <c r="B19" s="8"/>
      <c r="C19" s="9"/>
      <c r="E19" s="158"/>
      <c r="F19" s="158"/>
      <c r="G19" s="7"/>
      <c r="I19" s="7"/>
      <c r="J19" s="7"/>
      <c r="K19" s="2"/>
      <c r="L19" s="2"/>
      <c r="M19" s="2"/>
      <c r="N19" s="2"/>
      <c r="O19" s="2"/>
      <c r="P19" s="1"/>
    </row>
    <row r="20" spans="1:16" s="152" customFormat="1" ht="24">
      <c r="A20" s="9"/>
      <c r="B20" s="8"/>
      <c r="C20" s="9"/>
      <c r="D20" s="158"/>
      <c r="E20" s="7"/>
      <c r="F20" s="7"/>
      <c r="G20" s="7"/>
      <c r="H20" s="2"/>
      <c r="I20" s="7"/>
      <c r="J20" s="7"/>
      <c r="K20" s="2"/>
      <c r="L20" s="2"/>
      <c r="M20" s="2"/>
      <c r="N20" s="2"/>
      <c r="O20" s="2"/>
      <c r="P20" s="1"/>
    </row>
    <row r="21" spans="1:17" s="159" customFormat="1" ht="24">
      <c r="A21" s="323" t="s">
        <v>433</v>
      </c>
      <c r="B21" s="323"/>
      <c r="C21" s="323"/>
      <c r="D21" s="323"/>
      <c r="I21" s="323" t="s">
        <v>434</v>
      </c>
      <c r="J21" s="323"/>
      <c r="K21" s="323"/>
      <c r="L21" s="323"/>
      <c r="M21" s="323"/>
      <c r="N21" s="323"/>
      <c r="O21" s="323"/>
      <c r="P21" s="162"/>
      <c r="Q21" s="162"/>
    </row>
    <row r="22" spans="1:17" s="159" customFormat="1" ht="24">
      <c r="A22" s="22"/>
      <c r="B22" s="22"/>
      <c r="C22" s="22"/>
      <c r="D22" s="22"/>
      <c r="I22" s="22"/>
      <c r="K22" s="22"/>
      <c r="L22" s="22"/>
      <c r="M22" s="22"/>
      <c r="N22" s="22"/>
      <c r="O22" s="162"/>
      <c r="P22" s="162"/>
      <c r="Q22" s="162"/>
    </row>
    <row r="23" spans="1:17" s="159" customFormat="1" ht="24">
      <c r="A23" s="323" t="s">
        <v>435</v>
      </c>
      <c r="B23" s="323"/>
      <c r="C23" s="323"/>
      <c r="D23" s="323"/>
      <c r="I23" s="323" t="s">
        <v>435</v>
      </c>
      <c r="J23" s="323"/>
      <c r="K23" s="323"/>
      <c r="L23" s="323"/>
      <c r="M23" s="323"/>
      <c r="N23" s="323"/>
      <c r="O23" s="323"/>
      <c r="P23" s="162"/>
      <c r="Q23" s="162"/>
    </row>
    <row r="24" spans="1:17" s="159" customFormat="1" ht="18" customHeight="1">
      <c r="A24" s="323" t="s">
        <v>436</v>
      </c>
      <c r="B24" s="323"/>
      <c r="C24" s="323"/>
      <c r="D24" s="323"/>
      <c r="I24" s="323" t="s">
        <v>498</v>
      </c>
      <c r="J24" s="323"/>
      <c r="K24" s="323"/>
      <c r="L24" s="323"/>
      <c r="M24" s="323"/>
      <c r="N24" s="323"/>
      <c r="O24" s="323"/>
      <c r="P24" s="162"/>
      <c r="Q24" s="162"/>
    </row>
    <row r="25" spans="1:17" s="159" customFormat="1" ht="24">
      <c r="A25" s="323" t="s">
        <v>437</v>
      </c>
      <c r="B25" s="323"/>
      <c r="C25" s="323"/>
      <c r="D25" s="323"/>
      <c r="I25" s="323" t="s">
        <v>438</v>
      </c>
      <c r="J25" s="323"/>
      <c r="K25" s="323"/>
      <c r="L25" s="323"/>
      <c r="M25" s="323"/>
      <c r="N25" s="323"/>
      <c r="O25" s="323"/>
      <c r="P25" s="162"/>
      <c r="Q25" s="162"/>
    </row>
    <row r="26" spans="1:16" s="152" customFormat="1" ht="18.75">
      <c r="A26" s="9"/>
      <c r="B26" s="8"/>
      <c r="C26" s="9"/>
      <c r="D26" s="7"/>
      <c r="E26" s="7"/>
      <c r="F26" s="7"/>
      <c r="G26" s="7"/>
      <c r="H26" s="2"/>
      <c r="I26" s="7"/>
      <c r="J26" s="3"/>
      <c r="K26" s="2"/>
      <c r="L26" s="2"/>
      <c r="M26" s="2"/>
      <c r="N26" s="2"/>
      <c r="O26" s="2"/>
      <c r="P26" s="1"/>
    </row>
    <row r="27" spans="1:16" s="152" customFormat="1" ht="18.75">
      <c r="A27" s="9"/>
      <c r="B27" s="8"/>
      <c r="C27" s="9"/>
      <c r="D27" s="7"/>
      <c r="E27" s="7"/>
      <c r="F27" s="7"/>
      <c r="G27" s="7"/>
      <c r="H27" s="2"/>
      <c r="I27" s="7"/>
      <c r="J27" s="7"/>
      <c r="K27" s="2"/>
      <c r="L27" s="2"/>
      <c r="M27" s="2"/>
      <c r="N27" s="2"/>
      <c r="O27" s="2"/>
      <c r="P27" s="1"/>
    </row>
    <row r="28" ht="24">
      <c r="A28" s="161" t="s">
        <v>441</v>
      </c>
    </row>
    <row r="29" ht="24">
      <c r="A29" s="161" t="s">
        <v>493</v>
      </c>
    </row>
    <row r="30" ht="24">
      <c r="A30" s="163" t="s">
        <v>442</v>
      </c>
    </row>
    <row r="31" ht="24">
      <c r="A31" s="163" t="s">
        <v>443</v>
      </c>
    </row>
    <row r="32" ht="24">
      <c r="A32" s="158" t="s">
        <v>481</v>
      </c>
    </row>
    <row r="33" ht="24">
      <c r="A33" s="158" t="s">
        <v>470</v>
      </c>
    </row>
    <row r="34" ht="24">
      <c r="A34" s="158" t="s">
        <v>472</v>
      </c>
    </row>
    <row r="35" ht="24">
      <c r="A35" s="158" t="s">
        <v>473</v>
      </c>
    </row>
    <row r="36" ht="24">
      <c r="A36" s="158" t="s">
        <v>491</v>
      </c>
    </row>
    <row r="37" ht="24">
      <c r="A37" s="158" t="s">
        <v>490</v>
      </c>
    </row>
  </sheetData>
  <sheetProtection/>
  <mergeCells count="29">
    <mergeCell ref="A1:O1"/>
    <mergeCell ref="A2:O2"/>
    <mergeCell ref="A3:O3"/>
    <mergeCell ref="A5:A8"/>
    <mergeCell ref="B5:B8"/>
    <mergeCell ref="C5:C8"/>
    <mergeCell ref="E5:J5"/>
    <mergeCell ref="M5:M8"/>
    <mergeCell ref="N5:N8"/>
    <mergeCell ref="O5:O8"/>
    <mergeCell ref="A23:D23"/>
    <mergeCell ref="A24:D24"/>
    <mergeCell ref="E6:G6"/>
    <mergeCell ref="H6:I6"/>
    <mergeCell ref="E7:E8"/>
    <mergeCell ref="F7:F8"/>
    <mergeCell ref="G7:G8"/>
    <mergeCell ref="H7:H8"/>
    <mergeCell ref="I7:I8"/>
    <mergeCell ref="K5:L5"/>
    <mergeCell ref="K6:L6"/>
    <mergeCell ref="K7:L7"/>
    <mergeCell ref="A18:O18"/>
    <mergeCell ref="A25:D25"/>
    <mergeCell ref="I21:O21"/>
    <mergeCell ref="I23:O23"/>
    <mergeCell ref="I24:O24"/>
    <mergeCell ref="I25:O25"/>
    <mergeCell ref="A21:D21"/>
  </mergeCells>
  <printOptions/>
  <pageMargins left="0.7" right="0.7" top="0.54" bottom="0.53" header="0.3" footer="0.3"/>
  <pageSetup fitToHeight="0" fitToWidth="1" horizontalDpi="600" verticalDpi="600" orientation="landscape" paperSize="9" scale="75" r:id="rId2"/>
  <headerFooter>
    <oddFooter>&amp;R&amp;P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E31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8.00390625" style="0" customWidth="1"/>
    <col min="2" max="2" width="20.7109375" style="36" customWidth="1"/>
    <col min="3" max="3" width="14.57421875" style="0" customWidth="1"/>
    <col min="4" max="4" width="14.7109375" style="0" customWidth="1"/>
    <col min="5" max="5" width="14.57421875" style="0" customWidth="1"/>
  </cols>
  <sheetData>
    <row r="1" spans="1:5" ht="24">
      <c r="A1" s="389" t="s">
        <v>109</v>
      </c>
      <c r="B1" s="389"/>
      <c r="C1" s="389"/>
      <c r="D1" s="389"/>
      <c r="E1" s="389"/>
    </row>
    <row r="2" spans="1:5" ht="24">
      <c r="A2" s="23" t="s">
        <v>2</v>
      </c>
      <c r="B2" s="23" t="s">
        <v>80</v>
      </c>
      <c r="C2" s="33" t="s">
        <v>6</v>
      </c>
      <c r="D2" s="33" t="s">
        <v>7</v>
      </c>
      <c r="E2" s="34" t="s">
        <v>44</v>
      </c>
    </row>
    <row r="3" spans="1:5" ht="24">
      <c r="A3" s="23">
        <v>1</v>
      </c>
      <c r="B3" s="35" t="s">
        <v>81</v>
      </c>
      <c r="C3" s="33">
        <v>85050</v>
      </c>
      <c r="D3" s="33">
        <v>202500</v>
      </c>
      <c r="E3" s="34">
        <f>SUM(C3:D3)</f>
        <v>287550</v>
      </c>
    </row>
    <row r="4" spans="1:5" ht="24">
      <c r="A4" s="23">
        <v>2</v>
      </c>
      <c r="B4" s="35" t="s">
        <v>84</v>
      </c>
      <c r="C4" s="33">
        <v>9450</v>
      </c>
      <c r="D4" s="33">
        <v>35400</v>
      </c>
      <c r="E4" s="34">
        <f aca="true" t="shared" si="0" ref="E4:E31">SUM(C4:D4)</f>
        <v>44850</v>
      </c>
    </row>
    <row r="5" spans="1:5" ht="24">
      <c r="A5" s="23">
        <v>3</v>
      </c>
      <c r="B5" s="35" t="s">
        <v>85</v>
      </c>
      <c r="C5" s="33">
        <v>27300</v>
      </c>
      <c r="D5" s="33">
        <v>172800</v>
      </c>
      <c r="E5" s="34">
        <f t="shared" si="0"/>
        <v>200100</v>
      </c>
    </row>
    <row r="6" spans="1:5" ht="24">
      <c r="A6" s="23">
        <v>4</v>
      </c>
      <c r="B6" s="35" t="s">
        <v>86</v>
      </c>
      <c r="C6" s="33">
        <v>5250</v>
      </c>
      <c r="D6" s="33">
        <v>15900</v>
      </c>
      <c r="E6" s="34">
        <f t="shared" si="0"/>
        <v>21150</v>
      </c>
    </row>
    <row r="7" spans="1:5" ht="24">
      <c r="A7" s="23">
        <v>5</v>
      </c>
      <c r="B7" s="35" t="s">
        <v>87</v>
      </c>
      <c r="C7" s="33">
        <v>97650</v>
      </c>
      <c r="D7" s="33">
        <v>473200</v>
      </c>
      <c r="E7" s="34">
        <f t="shared" si="0"/>
        <v>570850</v>
      </c>
    </row>
    <row r="8" spans="1:5" ht="24">
      <c r="A8" s="23">
        <v>6</v>
      </c>
      <c r="B8" s="35" t="s">
        <v>88</v>
      </c>
      <c r="C8" s="33">
        <v>28350</v>
      </c>
      <c r="D8" s="33">
        <v>105300</v>
      </c>
      <c r="E8" s="34">
        <f t="shared" si="0"/>
        <v>133650</v>
      </c>
    </row>
    <row r="9" spans="1:5" ht="24">
      <c r="A9" s="23">
        <v>7</v>
      </c>
      <c r="B9" s="35" t="s">
        <v>89</v>
      </c>
      <c r="C9" s="33">
        <v>40950</v>
      </c>
      <c r="D9" s="33">
        <v>170100</v>
      </c>
      <c r="E9" s="34">
        <f t="shared" si="0"/>
        <v>211050</v>
      </c>
    </row>
    <row r="10" spans="1:5" ht="24">
      <c r="A10" s="23">
        <v>8</v>
      </c>
      <c r="B10" s="35" t="s">
        <v>90</v>
      </c>
      <c r="C10" s="33">
        <v>60900</v>
      </c>
      <c r="D10" s="33">
        <v>222600</v>
      </c>
      <c r="E10" s="34">
        <f t="shared" si="0"/>
        <v>283500</v>
      </c>
    </row>
    <row r="11" spans="1:5" ht="24">
      <c r="A11" s="23">
        <v>9</v>
      </c>
      <c r="B11" s="35" t="s">
        <v>91</v>
      </c>
      <c r="C11" s="33">
        <v>4200</v>
      </c>
      <c r="D11" s="33">
        <v>22200</v>
      </c>
      <c r="E11" s="34">
        <f t="shared" si="0"/>
        <v>26400</v>
      </c>
    </row>
    <row r="12" spans="1:5" ht="24">
      <c r="A12" s="23">
        <v>10</v>
      </c>
      <c r="B12" s="35" t="s">
        <v>92</v>
      </c>
      <c r="C12" s="33">
        <v>65450</v>
      </c>
      <c r="D12" s="33">
        <v>182700</v>
      </c>
      <c r="E12" s="34">
        <f t="shared" si="0"/>
        <v>248150</v>
      </c>
    </row>
    <row r="13" spans="1:5" ht="24">
      <c r="A13" s="23">
        <v>11</v>
      </c>
      <c r="B13" s="35" t="s">
        <v>93</v>
      </c>
      <c r="C13" s="33">
        <v>5250</v>
      </c>
      <c r="D13" s="33">
        <v>13800</v>
      </c>
      <c r="E13" s="34">
        <f t="shared" si="0"/>
        <v>19050</v>
      </c>
    </row>
    <row r="14" spans="1:5" ht="24">
      <c r="A14" s="23">
        <v>12</v>
      </c>
      <c r="B14" s="35" t="s">
        <v>94</v>
      </c>
      <c r="C14" s="33">
        <v>17500</v>
      </c>
      <c r="D14" s="33">
        <v>28200</v>
      </c>
      <c r="E14" s="34">
        <f t="shared" si="0"/>
        <v>45700</v>
      </c>
    </row>
    <row r="15" spans="1:5" ht="24">
      <c r="A15" s="23">
        <v>13</v>
      </c>
      <c r="B15" s="35" t="s">
        <v>95</v>
      </c>
      <c r="C15" s="33">
        <v>19600</v>
      </c>
      <c r="D15" s="33">
        <v>71700</v>
      </c>
      <c r="E15" s="34">
        <f t="shared" si="0"/>
        <v>91300</v>
      </c>
    </row>
    <row r="16" spans="1:5" ht="24">
      <c r="A16" s="23">
        <v>14</v>
      </c>
      <c r="B16" s="35" t="s">
        <v>96</v>
      </c>
      <c r="C16" s="24">
        <v>15750</v>
      </c>
      <c r="D16" s="24">
        <v>53700</v>
      </c>
      <c r="E16" s="34">
        <f t="shared" si="0"/>
        <v>69450</v>
      </c>
    </row>
    <row r="17" spans="1:5" ht="24">
      <c r="A17" s="23">
        <v>15</v>
      </c>
      <c r="B17" s="35" t="s">
        <v>97</v>
      </c>
      <c r="C17" s="24">
        <v>40250</v>
      </c>
      <c r="D17" s="24">
        <v>111300</v>
      </c>
      <c r="E17" s="34">
        <f t="shared" si="0"/>
        <v>151550</v>
      </c>
    </row>
    <row r="18" spans="1:5" ht="24">
      <c r="A18" s="23">
        <v>16</v>
      </c>
      <c r="B18" s="35" t="s">
        <v>98</v>
      </c>
      <c r="C18" s="24">
        <v>25550</v>
      </c>
      <c r="D18" s="24">
        <v>99000</v>
      </c>
      <c r="E18" s="34">
        <f t="shared" si="0"/>
        <v>124550</v>
      </c>
    </row>
    <row r="19" spans="1:5" ht="24">
      <c r="A19" s="23">
        <v>17</v>
      </c>
      <c r="B19" s="35" t="s">
        <v>100</v>
      </c>
      <c r="C19" s="24">
        <v>2800</v>
      </c>
      <c r="D19" s="24">
        <v>3900</v>
      </c>
      <c r="E19" s="34">
        <f t="shared" si="0"/>
        <v>6700</v>
      </c>
    </row>
    <row r="20" spans="1:5" ht="24">
      <c r="A20" s="23">
        <v>18</v>
      </c>
      <c r="B20" s="35" t="s">
        <v>101</v>
      </c>
      <c r="C20" s="24">
        <v>33600</v>
      </c>
      <c r="D20" s="24">
        <v>125100</v>
      </c>
      <c r="E20" s="34">
        <f t="shared" si="0"/>
        <v>158700</v>
      </c>
    </row>
    <row r="21" spans="1:5" ht="24">
      <c r="A21" s="23">
        <v>19</v>
      </c>
      <c r="B21" s="35" t="s">
        <v>102</v>
      </c>
      <c r="C21" s="24">
        <v>63350</v>
      </c>
      <c r="D21" s="24">
        <v>203400</v>
      </c>
      <c r="E21" s="34">
        <f t="shared" si="0"/>
        <v>266750</v>
      </c>
    </row>
    <row r="22" spans="1:5" ht="24">
      <c r="A22" s="23">
        <v>20</v>
      </c>
      <c r="B22" s="35" t="s">
        <v>114</v>
      </c>
      <c r="C22" s="24">
        <v>57400</v>
      </c>
      <c r="D22" s="24">
        <v>186900</v>
      </c>
      <c r="E22" s="34">
        <f t="shared" si="0"/>
        <v>244300</v>
      </c>
    </row>
    <row r="23" spans="1:5" ht="24">
      <c r="A23" s="23">
        <v>21</v>
      </c>
      <c r="B23" s="35" t="s">
        <v>120</v>
      </c>
      <c r="C23" s="24">
        <v>5250</v>
      </c>
      <c r="D23" s="24">
        <v>15900</v>
      </c>
      <c r="E23" s="34">
        <f t="shared" si="0"/>
        <v>21150</v>
      </c>
    </row>
    <row r="24" spans="1:5" ht="24">
      <c r="A24" s="23">
        <v>22</v>
      </c>
      <c r="B24" s="35" t="s">
        <v>121</v>
      </c>
      <c r="C24" s="24">
        <v>105350</v>
      </c>
      <c r="D24" s="24">
        <v>407100</v>
      </c>
      <c r="E24" s="34">
        <f t="shared" si="0"/>
        <v>512450</v>
      </c>
    </row>
    <row r="25" spans="1:5" ht="24">
      <c r="A25" s="23">
        <v>23</v>
      </c>
      <c r="B25" s="35" t="s">
        <v>128</v>
      </c>
      <c r="C25" s="24">
        <v>8400</v>
      </c>
      <c r="D25" s="24">
        <v>37800</v>
      </c>
      <c r="E25" s="34">
        <f t="shared" si="0"/>
        <v>46200</v>
      </c>
    </row>
    <row r="26" spans="1:5" ht="24">
      <c r="A26" s="23">
        <v>24</v>
      </c>
      <c r="B26" s="35" t="s">
        <v>132</v>
      </c>
      <c r="C26" s="24">
        <v>14700</v>
      </c>
      <c r="D26" s="24">
        <v>46800</v>
      </c>
      <c r="E26" s="34">
        <f t="shared" si="0"/>
        <v>61500</v>
      </c>
    </row>
    <row r="27" spans="1:5" ht="24">
      <c r="A27" s="23">
        <v>25</v>
      </c>
      <c r="B27" s="35" t="s">
        <v>139</v>
      </c>
      <c r="C27" s="24">
        <v>30800</v>
      </c>
      <c r="D27" s="24">
        <v>132900</v>
      </c>
      <c r="E27" s="34">
        <f t="shared" si="0"/>
        <v>163700</v>
      </c>
    </row>
    <row r="28" spans="1:5" ht="24">
      <c r="A28" s="23" t="s">
        <v>8</v>
      </c>
      <c r="B28" s="20"/>
      <c r="C28" s="32">
        <f>SUM(C3:C27)</f>
        <v>870100</v>
      </c>
      <c r="D28" s="32">
        <f>SUM(D3:D27)</f>
        <v>3140200</v>
      </c>
      <c r="E28" s="28">
        <f>SUM(E3:E27)</f>
        <v>4010300</v>
      </c>
    </row>
    <row r="29" spans="1:5" ht="24">
      <c r="A29" s="23"/>
      <c r="B29" s="35"/>
      <c r="C29" s="27"/>
      <c r="D29" s="27"/>
      <c r="E29" s="34">
        <f t="shared" si="0"/>
        <v>0</v>
      </c>
    </row>
    <row r="30" spans="1:5" ht="24">
      <c r="A30" s="23"/>
      <c r="B30" s="35"/>
      <c r="C30" s="27"/>
      <c r="D30" s="27"/>
      <c r="E30" s="34">
        <f t="shared" si="0"/>
        <v>0</v>
      </c>
    </row>
    <row r="31" spans="1:5" ht="24">
      <c r="A31" s="23"/>
      <c r="B31" s="35"/>
      <c r="C31" s="27"/>
      <c r="D31" s="27"/>
      <c r="E31" s="34">
        <f t="shared" si="0"/>
        <v>0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34"/>
  <sheetViews>
    <sheetView zoomScale="93" zoomScaleNormal="93" workbookViewId="0" topLeftCell="A1">
      <selection activeCell="J16" sqref="J16"/>
    </sheetView>
  </sheetViews>
  <sheetFormatPr defaultColWidth="9.140625" defaultRowHeight="12.75"/>
  <cols>
    <col min="1" max="1" width="12.8515625" style="263" customWidth="1"/>
    <col min="2" max="2" width="25.00390625" style="264" customWidth="1"/>
    <col min="3" max="3" width="12.7109375" style="263" customWidth="1"/>
    <col min="4" max="4" width="25.140625" style="246" customWidth="1"/>
    <col min="5" max="5" width="37.140625" style="246" customWidth="1"/>
    <col min="6" max="6" width="31.7109375" style="247" customWidth="1"/>
    <col min="7" max="7" width="8.00390625" style="246" bestFit="1" customWidth="1"/>
    <col min="8" max="8" width="15.421875" style="246" bestFit="1" customWidth="1"/>
    <col min="9" max="9" width="11.00390625" style="246" bestFit="1" customWidth="1"/>
    <col min="10" max="10" width="9.28125" style="246" bestFit="1" customWidth="1"/>
    <col min="11" max="11" width="11.421875" style="247" bestFit="1" customWidth="1"/>
    <col min="12" max="13" width="9.28125" style="246" bestFit="1" customWidth="1"/>
    <col min="14" max="15" width="15.421875" style="247" bestFit="1" customWidth="1"/>
    <col min="16" max="16" width="15.421875" style="247" customWidth="1"/>
    <col min="17" max="17" width="16.57421875" style="240" bestFit="1" customWidth="1"/>
    <col min="18" max="16384" width="9.140625" style="240" customWidth="1"/>
  </cols>
  <sheetData>
    <row r="1" spans="1:20" ht="24">
      <c r="A1" s="355" t="s">
        <v>444</v>
      </c>
      <c r="B1" s="355"/>
      <c r="C1" s="355"/>
      <c r="D1" s="355"/>
      <c r="E1" s="355"/>
      <c r="F1" s="355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9"/>
      <c r="R1" s="239"/>
      <c r="S1" s="239"/>
      <c r="T1" s="239"/>
    </row>
    <row r="2" spans="1:20" ht="24">
      <c r="A2" s="355" t="s">
        <v>445</v>
      </c>
      <c r="B2" s="355"/>
      <c r="C2" s="355"/>
      <c r="D2" s="355"/>
      <c r="E2" s="355"/>
      <c r="F2" s="355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39"/>
      <c r="R2" s="239"/>
      <c r="S2" s="239"/>
      <c r="T2" s="239"/>
    </row>
    <row r="3" spans="1:20" ht="24">
      <c r="A3" s="238" t="s">
        <v>447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42"/>
      <c r="R3" s="239"/>
      <c r="S3" s="239"/>
      <c r="T3" s="239"/>
    </row>
    <row r="4" spans="1:20" ht="24">
      <c r="A4" s="238" t="s">
        <v>448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42"/>
      <c r="R4" s="239"/>
      <c r="S4" s="239"/>
      <c r="T4" s="239"/>
    </row>
    <row r="5" spans="1:20" ht="24">
      <c r="A5" s="238"/>
      <c r="B5" s="238"/>
      <c r="C5" s="238"/>
      <c r="D5" s="238" t="s">
        <v>486</v>
      </c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42"/>
      <c r="R5" s="239"/>
      <c r="S5" s="239"/>
      <c r="T5" s="239"/>
    </row>
    <row r="6" spans="1:20" ht="24">
      <c r="A6" s="238"/>
      <c r="B6" s="238"/>
      <c r="C6" s="238"/>
      <c r="D6" s="238" t="s">
        <v>487</v>
      </c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42"/>
      <c r="R6" s="239"/>
      <c r="S6" s="239"/>
      <c r="T6" s="239"/>
    </row>
    <row r="7" spans="1:20" ht="24">
      <c r="A7" s="238"/>
      <c r="B7" s="238"/>
      <c r="C7" s="238"/>
      <c r="D7" s="238" t="s">
        <v>488</v>
      </c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42"/>
      <c r="R7" s="239"/>
      <c r="S7" s="239"/>
      <c r="T7" s="239"/>
    </row>
    <row r="8" spans="1:20" ht="24">
      <c r="A8" s="238"/>
      <c r="B8" s="238"/>
      <c r="C8" s="238"/>
      <c r="D8" s="238" t="s">
        <v>489</v>
      </c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42"/>
      <c r="R8" s="239"/>
      <c r="S8" s="239"/>
      <c r="T8" s="239"/>
    </row>
    <row r="9" spans="1:20" ht="24">
      <c r="A9" s="353" t="s">
        <v>465</v>
      </c>
      <c r="B9" s="354"/>
      <c r="C9" s="353" t="s">
        <v>466</v>
      </c>
      <c r="D9" s="354"/>
      <c r="E9" s="243" t="s">
        <v>468</v>
      </c>
      <c r="F9" s="356" t="s">
        <v>496</v>
      </c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2"/>
      <c r="R9" s="239"/>
      <c r="S9" s="239"/>
      <c r="T9" s="239"/>
    </row>
    <row r="10" spans="1:17" s="239" customFormat="1" ht="24">
      <c r="A10" s="244" t="s">
        <v>464</v>
      </c>
      <c r="B10" s="244" t="s">
        <v>446</v>
      </c>
      <c r="C10" s="244" t="s">
        <v>464</v>
      </c>
      <c r="D10" s="244" t="s">
        <v>446</v>
      </c>
      <c r="E10" s="245" t="s">
        <v>469</v>
      </c>
      <c r="F10" s="357"/>
      <c r="G10" s="246"/>
      <c r="H10" s="246"/>
      <c r="I10" s="246"/>
      <c r="J10" s="246"/>
      <c r="K10" s="247"/>
      <c r="L10" s="246"/>
      <c r="M10" s="248"/>
      <c r="N10" s="247"/>
      <c r="O10" s="247"/>
      <c r="P10" s="247"/>
      <c r="Q10" s="242"/>
    </row>
    <row r="11" spans="1:17" s="239" customFormat="1" ht="24">
      <c r="A11" s="249">
        <v>1</v>
      </c>
      <c r="B11" s="250"/>
      <c r="C11" s="249">
        <v>1</v>
      </c>
      <c r="D11" s="251"/>
      <c r="E11" s="251"/>
      <c r="F11" s="249"/>
      <c r="G11" s="246"/>
      <c r="H11" s="246"/>
      <c r="I11" s="246"/>
      <c r="J11" s="246"/>
      <c r="K11" s="247"/>
      <c r="L11" s="246"/>
      <c r="M11" s="246"/>
      <c r="N11" s="247"/>
      <c r="O11" s="247"/>
      <c r="P11" s="247"/>
      <c r="Q11" s="242"/>
    </row>
    <row r="12" spans="1:6" ht="24">
      <c r="A12" s="252">
        <v>2</v>
      </c>
      <c r="B12" s="253"/>
      <c r="C12" s="252">
        <v>2</v>
      </c>
      <c r="D12" s="254"/>
      <c r="E12" s="254"/>
      <c r="F12" s="252"/>
    </row>
    <row r="13" spans="1:6" ht="24">
      <c r="A13" s="252">
        <v>3</v>
      </c>
      <c r="B13" s="253"/>
      <c r="C13" s="252">
        <v>3</v>
      </c>
      <c r="D13" s="254"/>
      <c r="E13" s="254"/>
      <c r="F13" s="252"/>
    </row>
    <row r="14" spans="1:6" ht="24">
      <c r="A14" s="252">
        <v>4</v>
      </c>
      <c r="B14" s="253"/>
      <c r="C14" s="252">
        <v>4</v>
      </c>
      <c r="D14" s="254"/>
      <c r="E14" s="254"/>
      <c r="F14" s="252"/>
    </row>
    <row r="15" spans="1:16" ht="24">
      <c r="A15" s="252">
        <v>5</v>
      </c>
      <c r="B15" s="253"/>
      <c r="C15" s="252">
        <v>5</v>
      </c>
      <c r="D15" s="254"/>
      <c r="E15" s="254"/>
      <c r="F15" s="252"/>
      <c r="G15" s="247"/>
      <c r="H15" s="247"/>
      <c r="I15" s="240"/>
      <c r="J15" s="240"/>
      <c r="K15" s="240"/>
      <c r="L15" s="240"/>
      <c r="M15" s="240"/>
      <c r="N15" s="240"/>
      <c r="O15" s="240"/>
      <c r="P15" s="240"/>
    </row>
    <row r="16" spans="1:16" ht="24">
      <c r="A16" s="252">
        <v>6</v>
      </c>
      <c r="B16" s="253"/>
      <c r="C16" s="252">
        <v>6</v>
      </c>
      <c r="D16" s="254"/>
      <c r="E16" s="254"/>
      <c r="F16" s="252"/>
      <c r="G16" s="247"/>
      <c r="H16" s="247"/>
      <c r="I16" s="240"/>
      <c r="J16" s="240"/>
      <c r="K16" s="240"/>
      <c r="L16" s="240"/>
      <c r="M16" s="240"/>
      <c r="N16" s="240"/>
      <c r="O16" s="240"/>
      <c r="P16" s="240"/>
    </row>
    <row r="17" spans="1:16" ht="24">
      <c r="A17" s="252"/>
      <c r="B17" s="253"/>
      <c r="C17" s="255"/>
      <c r="D17" s="254"/>
      <c r="E17" s="254"/>
      <c r="F17" s="252"/>
      <c r="G17" s="247"/>
      <c r="H17" s="247"/>
      <c r="I17" s="240"/>
      <c r="J17" s="240"/>
      <c r="K17" s="240"/>
      <c r="L17" s="240"/>
      <c r="M17" s="240"/>
      <c r="N17" s="240"/>
      <c r="O17" s="240"/>
      <c r="P17" s="240"/>
    </row>
    <row r="18" spans="1:16" ht="24">
      <c r="A18" s="252"/>
      <c r="B18" s="253"/>
      <c r="C18" s="255"/>
      <c r="D18" s="254"/>
      <c r="E18" s="254"/>
      <c r="F18" s="252"/>
      <c r="G18" s="247"/>
      <c r="H18" s="247"/>
      <c r="I18" s="240"/>
      <c r="J18" s="240"/>
      <c r="K18" s="240"/>
      <c r="L18" s="240"/>
      <c r="M18" s="240"/>
      <c r="N18" s="240"/>
      <c r="O18" s="240"/>
      <c r="P18" s="240"/>
    </row>
    <row r="19" spans="1:16" ht="24">
      <c r="A19" s="252"/>
      <c r="B19" s="253"/>
      <c r="C19" s="255"/>
      <c r="D19" s="254"/>
      <c r="E19" s="254"/>
      <c r="F19" s="252"/>
      <c r="G19" s="247"/>
      <c r="H19" s="247"/>
      <c r="I19" s="240"/>
      <c r="J19" s="240"/>
      <c r="K19" s="240"/>
      <c r="L19" s="240"/>
      <c r="M19" s="240"/>
      <c r="N19" s="240"/>
      <c r="O19" s="240"/>
      <c r="P19" s="240"/>
    </row>
    <row r="20" spans="1:16" ht="24">
      <c r="A20" s="256"/>
      <c r="B20" s="257"/>
      <c r="C20" s="258"/>
      <c r="D20" s="259"/>
      <c r="E20" s="259"/>
      <c r="F20" s="256"/>
      <c r="G20" s="247"/>
      <c r="H20" s="247"/>
      <c r="I20" s="240"/>
      <c r="J20" s="240"/>
      <c r="K20" s="240"/>
      <c r="L20" s="240"/>
      <c r="M20" s="240"/>
      <c r="N20" s="240"/>
      <c r="O20" s="240"/>
      <c r="P20" s="240"/>
    </row>
    <row r="21" spans="1:16" ht="24.75" thickBot="1">
      <c r="A21" s="358" t="s">
        <v>477</v>
      </c>
      <c r="B21" s="359"/>
      <c r="C21" s="359"/>
      <c r="D21" s="360"/>
      <c r="E21" s="269"/>
      <c r="F21" s="269"/>
      <c r="G21" s="247"/>
      <c r="H21" s="247"/>
      <c r="I21" s="240"/>
      <c r="J21" s="240"/>
      <c r="K21" s="240"/>
      <c r="L21" s="240"/>
      <c r="M21" s="240"/>
      <c r="N21" s="240"/>
      <c r="O21" s="240"/>
      <c r="P21" s="240"/>
    </row>
    <row r="22" spans="1:16" ht="24.75" thickTop="1">
      <c r="A22" s="260"/>
      <c r="B22" s="261"/>
      <c r="C22" s="261"/>
      <c r="D22" s="261"/>
      <c r="E22" s="262"/>
      <c r="F22" s="262"/>
      <c r="G22" s="247"/>
      <c r="H22" s="247"/>
      <c r="I22" s="240"/>
      <c r="J22" s="240"/>
      <c r="K22" s="240"/>
      <c r="L22" s="240"/>
      <c r="M22" s="240"/>
      <c r="N22" s="240"/>
      <c r="O22" s="240"/>
      <c r="P22" s="240"/>
    </row>
    <row r="23" spans="1:16" ht="24">
      <c r="A23" s="352" t="s">
        <v>432</v>
      </c>
      <c r="B23" s="352"/>
      <c r="C23" s="352"/>
      <c r="D23" s="352"/>
      <c r="E23" s="352"/>
      <c r="F23" s="352"/>
      <c r="G23" s="247"/>
      <c r="H23" s="247"/>
      <c r="I23" s="240"/>
      <c r="J23" s="240"/>
      <c r="K23" s="240"/>
      <c r="L23" s="240"/>
      <c r="M23" s="240"/>
      <c r="N23" s="240"/>
      <c r="O23" s="240"/>
      <c r="P23" s="240"/>
    </row>
    <row r="24" spans="7:16" ht="24">
      <c r="G24" s="247"/>
      <c r="H24" s="247"/>
      <c r="I24" s="240"/>
      <c r="J24" s="240"/>
      <c r="K24" s="240"/>
      <c r="L24" s="240"/>
      <c r="M24" s="240"/>
      <c r="N24" s="240"/>
      <c r="O24" s="240"/>
      <c r="P24" s="240"/>
    </row>
    <row r="25" spans="1:8" s="266" customFormat="1" ht="24">
      <c r="A25" s="361" t="s">
        <v>433</v>
      </c>
      <c r="B25" s="361"/>
      <c r="C25" s="361"/>
      <c r="D25" s="361"/>
      <c r="E25" s="361" t="s">
        <v>478</v>
      </c>
      <c r="F25" s="361"/>
      <c r="G25" s="265"/>
      <c r="H25" s="265"/>
    </row>
    <row r="26" spans="1:8" s="266" customFormat="1" ht="24">
      <c r="A26" s="267"/>
      <c r="B26" s="267"/>
      <c r="C26" s="267"/>
      <c r="D26" s="267"/>
      <c r="E26" s="267"/>
      <c r="F26" s="267"/>
      <c r="G26" s="265"/>
      <c r="H26" s="265"/>
    </row>
    <row r="27" spans="1:8" s="266" customFormat="1" ht="24">
      <c r="A27" s="267"/>
      <c r="B27" s="267"/>
      <c r="C27" s="267"/>
      <c r="D27" s="267"/>
      <c r="E27" s="267"/>
      <c r="F27" s="267"/>
      <c r="G27" s="265"/>
      <c r="H27" s="265"/>
    </row>
    <row r="28" spans="1:8" s="266" customFormat="1" ht="24">
      <c r="A28" s="361" t="s">
        <v>435</v>
      </c>
      <c r="B28" s="361"/>
      <c r="C28" s="361"/>
      <c r="D28" s="361"/>
      <c r="E28" s="361" t="s">
        <v>435</v>
      </c>
      <c r="F28" s="361"/>
      <c r="G28" s="265"/>
      <c r="H28" s="265"/>
    </row>
    <row r="29" spans="1:8" s="266" customFormat="1" ht="24">
      <c r="A29" s="361" t="s">
        <v>436</v>
      </c>
      <c r="B29" s="361"/>
      <c r="C29" s="361"/>
      <c r="D29" s="361"/>
      <c r="E29" s="361" t="s">
        <v>436</v>
      </c>
      <c r="F29" s="361"/>
      <c r="G29" s="265"/>
      <c r="H29" s="265"/>
    </row>
    <row r="30" spans="1:8" s="266" customFormat="1" ht="24">
      <c r="A30" s="361" t="s">
        <v>437</v>
      </c>
      <c r="B30" s="361"/>
      <c r="C30" s="361"/>
      <c r="D30" s="361"/>
      <c r="E30" s="361" t="s">
        <v>437</v>
      </c>
      <c r="F30" s="361"/>
      <c r="G30" s="265"/>
      <c r="H30" s="265"/>
    </row>
    <row r="31" spans="2:8" s="266" customFormat="1" ht="18" customHeight="1">
      <c r="B31" s="265"/>
      <c r="C31" s="265"/>
      <c r="D31" s="265"/>
      <c r="G31" s="265"/>
      <c r="H31" s="265"/>
    </row>
    <row r="32" spans="2:8" s="266" customFormat="1" ht="24">
      <c r="B32" s="265"/>
      <c r="C32" s="265"/>
      <c r="D32" s="265"/>
      <c r="G32" s="265"/>
      <c r="H32" s="265"/>
    </row>
    <row r="33" spans="7:16" ht="24">
      <c r="G33" s="247"/>
      <c r="H33" s="247"/>
      <c r="I33" s="240"/>
      <c r="J33" s="240"/>
      <c r="K33" s="240"/>
      <c r="L33" s="240"/>
      <c r="M33" s="240"/>
      <c r="N33" s="240"/>
      <c r="O33" s="240"/>
      <c r="P33" s="240"/>
    </row>
    <row r="34" spans="7:16" ht="24">
      <c r="G34" s="247"/>
      <c r="H34" s="247"/>
      <c r="I34" s="240"/>
      <c r="J34" s="240"/>
      <c r="K34" s="240"/>
      <c r="L34" s="240"/>
      <c r="M34" s="240"/>
      <c r="N34" s="240"/>
      <c r="O34" s="240"/>
      <c r="P34" s="240"/>
    </row>
  </sheetData>
  <sheetProtection/>
  <mergeCells count="15">
    <mergeCell ref="E25:F25"/>
    <mergeCell ref="E29:F29"/>
    <mergeCell ref="E30:F30"/>
    <mergeCell ref="A25:D25"/>
    <mergeCell ref="A29:D29"/>
    <mergeCell ref="A30:D30"/>
    <mergeCell ref="A28:D28"/>
    <mergeCell ref="E28:F28"/>
    <mergeCell ref="A23:F23"/>
    <mergeCell ref="A9:B9"/>
    <mergeCell ref="C9:D9"/>
    <mergeCell ref="A1:F1"/>
    <mergeCell ref="A2:F2"/>
    <mergeCell ref="F9:F10"/>
    <mergeCell ref="A21:D21"/>
  </mergeCells>
  <printOptions/>
  <pageMargins left="0.78" right="0.43" top="0.52" bottom="0.45" header="0.3" footer="0.3"/>
  <pageSetup fitToHeight="1" fitToWidth="1" horizontalDpi="600" verticalDpi="600" orientation="landscape" paperSize="9" scale="86" r:id="rId2"/>
  <headerFooter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X20"/>
  <sheetViews>
    <sheetView zoomScale="71" zoomScaleNormal="71" zoomScalePageLayoutView="0" workbookViewId="0" topLeftCell="A1">
      <selection activeCell="P24" sqref="P24"/>
    </sheetView>
  </sheetViews>
  <sheetFormatPr defaultColWidth="9.140625" defaultRowHeight="12.75"/>
  <cols>
    <col min="1" max="1" width="20.00390625" style="175" bestFit="1" customWidth="1"/>
    <col min="2" max="2" width="6.140625" style="199" bestFit="1" customWidth="1"/>
    <col min="3" max="3" width="11.421875" style="199" bestFit="1" customWidth="1"/>
    <col min="4" max="4" width="5.57421875" style="175" bestFit="1" customWidth="1"/>
    <col min="5" max="5" width="21.7109375" style="175" bestFit="1" customWidth="1"/>
    <col min="6" max="6" width="10.57421875" style="175" bestFit="1" customWidth="1"/>
    <col min="7" max="10" width="2.28125" style="175" bestFit="1" customWidth="1"/>
    <col min="11" max="19" width="3.421875" style="175" bestFit="1" customWidth="1"/>
    <col min="20" max="21" width="2.28125" style="175" bestFit="1" customWidth="1"/>
    <col min="22" max="27" width="3.421875" style="175" bestFit="1" customWidth="1"/>
    <col min="28" max="30" width="2.28125" style="175" bestFit="1" customWidth="1"/>
    <col min="31" max="39" width="3.421875" style="175" bestFit="1" customWidth="1"/>
    <col min="40" max="43" width="2.28125" style="175" bestFit="1" customWidth="1"/>
    <col min="44" max="49" width="3.421875" style="175" bestFit="1" customWidth="1"/>
    <col min="50" max="51" width="2.28125" style="175" bestFit="1" customWidth="1"/>
    <col min="52" max="57" width="3.421875" style="175" bestFit="1" customWidth="1"/>
    <col min="58" max="60" width="2.28125" style="175" bestFit="1" customWidth="1"/>
    <col min="61" max="66" width="3.421875" style="175" bestFit="1" customWidth="1"/>
    <col min="67" max="71" width="2.28125" style="175" bestFit="1" customWidth="1"/>
    <col min="72" max="79" width="3.421875" style="175" bestFit="1" customWidth="1"/>
    <col min="80" max="82" width="2.28125" style="175" bestFit="1" customWidth="1"/>
    <col min="83" max="88" width="3.421875" style="175" bestFit="1" customWidth="1"/>
    <col min="89" max="91" width="2.28125" style="175" bestFit="1" customWidth="1"/>
    <col min="92" max="97" width="3.421875" style="175" bestFit="1" customWidth="1"/>
    <col min="98" max="101" width="2.28125" style="175" bestFit="1" customWidth="1"/>
    <col min="102" max="108" width="3.421875" style="175" bestFit="1" customWidth="1"/>
    <col min="109" max="112" width="2.28125" style="175" bestFit="1" customWidth="1"/>
    <col min="113" max="119" width="3.421875" style="175" bestFit="1" customWidth="1"/>
    <col min="120" max="122" width="2.28125" style="175" bestFit="1" customWidth="1"/>
    <col min="123" max="128" width="3.421875" style="175" bestFit="1" customWidth="1"/>
    <col min="129" max="16384" width="9.140625" style="175" customWidth="1"/>
  </cols>
  <sheetData>
    <row r="1" spans="1:6" ht="14.25">
      <c r="A1" s="375" t="s">
        <v>492</v>
      </c>
      <c r="B1" s="375"/>
      <c r="C1" s="375"/>
      <c r="D1" s="375"/>
      <c r="E1" s="174"/>
      <c r="F1" s="174"/>
    </row>
    <row r="2" spans="1:6" ht="14.25">
      <c r="A2" s="176"/>
      <c r="B2" s="176"/>
      <c r="C2" s="176"/>
      <c r="D2" s="176"/>
      <c r="E2" s="177"/>
      <c r="F2" s="177"/>
    </row>
    <row r="3" spans="1:128" ht="14.25">
      <c r="A3" s="221" t="s">
        <v>439</v>
      </c>
      <c r="B3" s="221" t="s">
        <v>449</v>
      </c>
      <c r="C3" s="221" t="s">
        <v>475</v>
      </c>
      <c r="D3" s="221" t="s">
        <v>8</v>
      </c>
      <c r="E3" s="177"/>
      <c r="F3" s="214" t="s">
        <v>439</v>
      </c>
      <c r="G3" s="376" t="s">
        <v>450</v>
      </c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84" t="s">
        <v>451</v>
      </c>
      <c r="U3" s="385"/>
      <c r="V3" s="385"/>
      <c r="W3" s="385"/>
      <c r="X3" s="385"/>
      <c r="Y3" s="385"/>
      <c r="Z3" s="385"/>
      <c r="AA3" s="386"/>
      <c r="AB3" s="378" t="s">
        <v>452</v>
      </c>
      <c r="AC3" s="379"/>
      <c r="AD3" s="379"/>
      <c r="AE3" s="379"/>
      <c r="AF3" s="379"/>
      <c r="AG3" s="379"/>
      <c r="AH3" s="379"/>
      <c r="AI3" s="379"/>
      <c r="AJ3" s="379"/>
      <c r="AK3" s="379"/>
      <c r="AL3" s="379"/>
      <c r="AM3" s="379"/>
      <c r="AN3" s="380" t="s">
        <v>453</v>
      </c>
      <c r="AO3" s="381"/>
      <c r="AP3" s="381"/>
      <c r="AQ3" s="381"/>
      <c r="AR3" s="381"/>
      <c r="AS3" s="381"/>
      <c r="AT3" s="381"/>
      <c r="AU3" s="381"/>
      <c r="AV3" s="381"/>
      <c r="AW3" s="381"/>
      <c r="AX3" s="382" t="s">
        <v>454</v>
      </c>
      <c r="AY3" s="383"/>
      <c r="AZ3" s="383"/>
      <c r="BA3" s="383"/>
      <c r="BB3" s="383"/>
      <c r="BC3" s="383"/>
      <c r="BD3" s="383"/>
      <c r="BE3" s="383"/>
      <c r="BF3" s="364" t="s">
        <v>455</v>
      </c>
      <c r="BG3" s="365"/>
      <c r="BH3" s="365"/>
      <c r="BI3" s="365"/>
      <c r="BJ3" s="365"/>
      <c r="BK3" s="365"/>
      <c r="BL3" s="365"/>
      <c r="BM3" s="365"/>
      <c r="BN3" s="365"/>
      <c r="BO3" s="366" t="s">
        <v>456</v>
      </c>
      <c r="BP3" s="367"/>
      <c r="BQ3" s="367"/>
      <c r="BR3" s="367"/>
      <c r="BS3" s="367"/>
      <c r="BT3" s="367"/>
      <c r="BU3" s="367"/>
      <c r="BV3" s="367"/>
      <c r="BW3" s="367"/>
      <c r="BX3" s="367"/>
      <c r="BY3" s="367"/>
      <c r="BZ3" s="367"/>
      <c r="CA3" s="367"/>
      <c r="CB3" s="368" t="s">
        <v>457</v>
      </c>
      <c r="CC3" s="369"/>
      <c r="CD3" s="369"/>
      <c r="CE3" s="369"/>
      <c r="CF3" s="369"/>
      <c r="CG3" s="369"/>
      <c r="CH3" s="369"/>
      <c r="CI3" s="369"/>
      <c r="CJ3" s="369"/>
      <c r="CK3" s="370" t="s">
        <v>462</v>
      </c>
      <c r="CL3" s="371"/>
      <c r="CM3" s="371"/>
      <c r="CN3" s="371"/>
      <c r="CO3" s="371"/>
      <c r="CP3" s="371"/>
      <c r="CQ3" s="371"/>
      <c r="CR3" s="371"/>
      <c r="CS3" s="371"/>
      <c r="CT3" s="372" t="s">
        <v>459</v>
      </c>
      <c r="CU3" s="373"/>
      <c r="CV3" s="373"/>
      <c r="CW3" s="373"/>
      <c r="CX3" s="373"/>
      <c r="CY3" s="373"/>
      <c r="CZ3" s="373"/>
      <c r="DA3" s="373"/>
      <c r="DB3" s="373"/>
      <c r="DC3" s="373"/>
      <c r="DD3" s="373"/>
      <c r="DE3" s="374" t="s">
        <v>460</v>
      </c>
      <c r="DF3" s="374"/>
      <c r="DG3" s="374"/>
      <c r="DH3" s="374"/>
      <c r="DI3" s="374"/>
      <c r="DJ3" s="374"/>
      <c r="DK3" s="374"/>
      <c r="DL3" s="374"/>
      <c r="DM3" s="374"/>
      <c r="DN3" s="374"/>
      <c r="DO3" s="374"/>
      <c r="DP3" s="362" t="s">
        <v>461</v>
      </c>
      <c r="DQ3" s="363"/>
      <c r="DR3" s="363"/>
      <c r="DS3" s="363"/>
      <c r="DT3" s="363"/>
      <c r="DU3" s="363"/>
      <c r="DV3" s="363"/>
      <c r="DW3" s="363"/>
      <c r="DX3" s="363"/>
    </row>
    <row r="4" spans="1:128" ht="14.25">
      <c r="A4" s="235" t="s">
        <v>450</v>
      </c>
      <c r="B4" s="236">
        <v>10</v>
      </c>
      <c r="C4" s="236">
        <v>3</v>
      </c>
      <c r="D4" s="237">
        <f>SUM(B4:C4)</f>
        <v>13</v>
      </c>
      <c r="E4" s="181"/>
      <c r="F4" s="215"/>
      <c r="G4" s="213">
        <v>1</v>
      </c>
      <c r="H4" s="183">
        <v>2</v>
      </c>
      <c r="I4" s="183">
        <v>8</v>
      </c>
      <c r="J4" s="183">
        <v>9</v>
      </c>
      <c r="K4" s="183">
        <v>13</v>
      </c>
      <c r="L4" s="183">
        <v>14</v>
      </c>
      <c r="M4" s="183">
        <v>15</v>
      </c>
      <c r="N4" s="183">
        <v>16</v>
      </c>
      <c r="O4" s="183">
        <v>22</v>
      </c>
      <c r="P4" s="183">
        <v>23</v>
      </c>
      <c r="Q4" s="183">
        <v>24</v>
      </c>
      <c r="R4" s="183">
        <v>29</v>
      </c>
      <c r="S4" s="183">
        <v>30</v>
      </c>
      <c r="T4" s="200">
        <v>5</v>
      </c>
      <c r="U4" s="201">
        <v>6</v>
      </c>
      <c r="V4" s="201">
        <v>12</v>
      </c>
      <c r="W4" s="201">
        <v>13</v>
      </c>
      <c r="X4" s="201">
        <v>19</v>
      </c>
      <c r="Y4" s="201">
        <v>20</v>
      </c>
      <c r="Z4" s="201">
        <v>26</v>
      </c>
      <c r="AA4" s="202">
        <v>27</v>
      </c>
      <c r="AB4" s="190">
        <v>3</v>
      </c>
      <c r="AC4" s="191">
        <v>4</v>
      </c>
      <c r="AD4" s="191">
        <v>5</v>
      </c>
      <c r="AE4" s="191">
        <v>10</v>
      </c>
      <c r="AF4" s="191">
        <v>11</v>
      </c>
      <c r="AG4" s="191">
        <v>12</v>
      </c>
      <c r="AH4" s="191">
        <v>17</v>
      </c>
      <c r="AI4" s="191">
        <v>18</v>
      </c>
      <c r="AJ4" s="191">
        <v>24</v>
      </c>
      <c r="AK4" s="191">
        <v>25</v>
      </c>
      <c r="AL4" s="191">
        <v>30</v>
      </c>
      <c r="AM4" s="192">
        <v>31</v>
      </c>
      <c r="AN4" s="203">
        <v>1</v>
      </c>
      <c r="AO4" s="204">
        <v>2</v>
      </c>
      <c r="AP4" s="204">
        <v>7</v>
      </c>
      <c r="AQ4" s="204">
        <v>8</v>
      </c>
      <c r="AR4" s="204">
        <v>14</v>
      </c>
      <c r="AS4" s="204">
        <v>15</v>
      </c>
      <c r="AT4" s="204">
        <v>21</v>
      </c>
      <c r="AU4" s="204">
        <v>22</v>
      </c>
      <c r="AV4" s="204">
        <v>28</v>
      </c>
      <c r="AW4" s="204">
        <v>29</v>
      </c>
      <c r="AX4" s="185">
        <v>4</v>
      </c>
      <c r="AY4" s="186">
        <v>5</v>
      </c>
      <c r="AZ4" s="186">
        <v>11</v>
      </c>
      <c r="BA4" s="186">
        <v>12</v>
      </c>
      <c r="BB4" s="186">
        <v>18</v>
      </c>
      <c r="BC4" s="186">
        <v>19</v>
      </c>
      <c r="BD4" s="186">
        <v>25</v>
      </c>
      <c r="BE4" s="186">
        <v>26</v>
      </c>
      <c r="BF4" s="205">
        <v>4</v>
      </c>
      <c r="BG4" s="206">
        <v>5</v>
      </c>
      <c r="BH4" s="206">
        <v>6</v>
      </c>
      <c r="BI4" s="206">
        <v>11</v>
      </c>
      <c r="BJ4" s="206">
        <v>12</v>
      </c>
      <c r="BK4" s="206">
        <v>18</v>
      </c>
      <c r="BL4" s="206">
        <v>19</v>
      </c>
      <c r="BM4" s="228">
        <v>25</v>
      </c>
      <c r="BN4" s="207">
        <v>26</v>
      </c>
      <c r="BO4" s="187">
        <v>1</v>
      </c>
      <c r="BP4" s="188">
        <v>2</v>
      </c>
      <c r="BQ4" s="188">
        <v>6</v>
      </c>
      <c r="BR4" s="188">
        <v>8</v>
      </c>
      <c r="BS4" s="188">
        <v>9</v>
      </c>
      <c r="BT4" s="188">
        <v>13</v>
      </c>
      <c r="BU4" s="188">
        <v>14</v>
      </c>
      <c r="BV4" s="188">
        <v>15</v>
      </c>
      <c r="BW4" s="188">
        <v>16</v>
      </c>
      <c r="BX4" s="188">
        <v>22</v>
      </c>
      <c r="BY4" s="188">
        <v>23</v>
      </c>
      <c r="BZ4" s="188">
        <v>29</v>
      </c>
      <c r="CA4" s="189">
        <v>30</v>
      </c>
      <c r="CB4" s="193">
        <v>4</v>
      </c>
      <c r="CC4" s="194">
        <v>6</v>
      </c>
      <c r="CD4" s="194">
        <v>7</v>
      </c>
      <c r="CE4" s="194">
        <v>13</v>
      </c>
      <c r="CF4" s="194">
        <v>14</v>
      </c>
      <c r="CG4" s="194">
        <v>20</v>
      </c>
      <c r="CH4" s="194">
        <v>21</v>
      </c>
      <c r="CI4" s="194">
        <v>27</v>
      </c>
      <c r="CJ4" s="194">
        <v>28</v>
      </c>
      <c r="CK4" s="208">
        <v>3</v>
      </c>
      <c r="CL4" s="209">
        <v>4</v>
      </c>
      <c r="CM4" s="209">
        <v>5</v>
      </c>
      <c r="CN4" s="209">
        <v>10</v>
      </c>
      <c r="CO4" s="209">
        <v>11</v>
      </c>
      <c r="CP4" s="209">
        <v>17</v>
      </c>
      <c r="CQ4" s="209">
        <v>18</v>
      </c>
      <c r="CR4" s="209">
        <v>24</v>
      </c>
      <c r="CS4" s="210">
        <v>25</v>
      </c>
      <c r="CT4" s="211">
        <v>1</v>
      </c>
      <c r="CU4" s="212">
        <v>2</v>
      </c>
      <c r="CV4" s="212">
        <v>8</v>
      </c>
      <c r="CW4" s="212">
        <v>9</v>
      </c>
      <c r="CX4" s="212">
        <v>15</v>
      </c>
      <c r="CY4" s="212">
        <v>16</v>
      </c>
      <c r="CZ4" s="212">
        <v>22</v>
      </c>
      <c r="DA4" s="212">
        <v>23</v>
      </c>
      <c r="DB4" s="212">
        <v>28</v>
      </c>
      <c r="DC4" s="212">
        <v>29</v>
      </c>
      <c r="DD4" s="212">
        <v>30</v>
      </c>
      <c r="DE4" s="182">
        <v>1</v>
      </c>
      <c r="DF4" s="183">
        <v>2</v>
      </c>
      <c r="DG4" s="183">
        <v>5</v>
      </c>
      <c r="DH4" s="183">
        <v>6</v>
      </c>
      <c r="DI4" s="183">
        <v>12</v>
      </c>
      <c r="DJ4" s="183">
        <v>13</v>
      </c>
      <c r="DK4" s="183">
        <v>14</v>
      </c>
      <c r="DL4" s="183">
        <v>19</v>
      </c>
      <c r="DM4" s="183">
        <v>20</v>
      </c>
      <c r="DN4" s="183">
        <v>26</v>
      </c>
      <c r="DO4" s="184">
        <v>27</v>
      </c>
      <c r="DP4" s="200">
        <v>2</v>
      </c>
      <c r="DQ4" s="201">
        <v>3</v>
      </c>
      <c r="DR4" s="201">
        <v>9</v>
      </c>
      <c r="DS4" s="201">
        <v>10</v>
      </c>
      <c r="DT4" s="201">
        <v>16</v>
      </c>
      <c r="DU4" s="201">
        <v>17</v>
      </c>
      <c r="DV4" s="201">
        <v>23</v>
      </c>
      <c r="DW4" s="201">
        <v>24</v>
      </c>
      <c r="DX4" s="202">
        <v>30</v>
      </c>
    </row>
    <row r="5" spans="1:128" ht="14.25">
      <c r="A5" s="195" t="s">
        <v>451</v>
      </c>
      <c r="B5" s="179">
        <v>8</v>
      </c>
      <c r="C5" s="230">
        <v>0</v>
      </c>
      <c r="D5" s="180">
        <f aca="true" t="shared" si="0" ref="D5:D15">SUM(B5:C5)</f>
        <v>8</v>
      </c>
      <c r="E5" s="231"/>
      <c r="F5" s="216" t="s">
        <v>467</v>
      </c>
      <c r="G5" s="217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9"/>
      <c r="T5" s="217"/>
      <c r="U5" s="218"/>
      <c r="V5" s="218"/>
      <c r="W5" s="218"/>
      <c r="X5" s="218"/>
      <c r="Y5" s="218"/>
      <c r="Z5" s="218"/>
      <c r="AA5" s="219"/>
      <c r="AB5" s="217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9"/>
      <c r="AN5" s="217"/>
      <c r="AO5" s="218"/>
      <c r="AP5" s="218"/>
      <c r="AQ5" s="218"/>
      <c r="AR5" s="218"/>
      <c r="AS5" s="218"/>
      <c r="AT5" s="218"/>
      <c r="AU5" s="218"/>
      <c r="AV5" s="218"/>
      <c r="AW5" s="218"/>
      <c r="AX5" s="217"/>
      <c r="AY5" s="218"/>
      <c r="AZ5" s="218"/>
      <c r="BA5" s="218"/>
      <c r="BB5" s="218"/>
      <c r="BC5" s="218"/>
      <c r="BD5" s="218"/>
      <c r="BE5" s="218"/>
      <c r="BF5" s="217"/>
      <c r="BG5" s="218"/>
      <c r="BH5" s="218"/>
      <c r="BI5" s="218"/>
      <c r="BJ5" s="218"/>
      <c r="BK5" s="218"/>
      <c r="BL5" s="218"/>
      <c r="BM5" s="229"/>
      <c r="BN5" s="219"/>
      <c r="BO5" s="217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9"/>
      <c r="CB5" s="217"/>
      <c r="CC5" s="218"/>
      <c r="CD5" s="218"/>
      <c r="CE5" s="218"/>
      <c r="CF5" s="218"/>
      <c r="CG5" s="218"/>
      <c r="CH5" s="218"/>
      <c r="CI5" s="218"/>
      <c r="CJ5" s="218"/>
      <c r="CK5" s="217"/>
      <c r="CL5" s="218"/>
      <c r="CM5" s="218"/>
      <c r="CN5" s="218"/>
      <c r="CO5" s="218"/>
      <c r="CP5" s="218"/>
      <c r="CQ5" s="218"/>
      <c r="CR5" s="218"/>
      <c r="CS5" s="219"/>
      <c r="CT5" s="217"/>
      <c r="CU5" s="218"/>
      <c r="CV5" s="218"/>
      <c r="CW5" s="218"/>
      <c r="CX5" s="218"/>
      <c r="CY5" s="218"/>
      <c r="CZ5" s="218"/>
      <c r="DA5" s="218"/>
      <c r="DB5" s="218"/>
      <c r="DC5" s="218"/>
      <c r="DD5" s="218"/>
      <c r="DE5" s="217"/>
      <c r="DF5" s="218"/>
      <c r="DG5" s="218"/>
      <c r="DH5" s="218"/>
      <c r="DI5" s="218"/>
      <c r="DJ5" s="218"/>
      <c r="DK5" s="218"/>
      <c r="DL5" s="218"/>
      <c r="DM5" s="218"/>
      <c r="DN5" s="218"/>
      <c r="DO5" s="219"/>
      <c r="DP5" s="217"/>
      <c r="DQ5" s="218"/>
      <c r="DR5" s="218"/>
      <c r="DS5" s="218"/>
      <c r="DT5" s="218"/>
      <c r="DU5" s="218"/>
      <c r="DV5" s="218"/>
      <c r="DW5" s="218"/>
      <c r="DX5" s="219"/>
    </row>
    <row r="6" spans="1:20" ht="14.25">
      <c r="A6" s="195" t="s">
        <v>452</v>
      </c>
      <c r="B6" s="179">
        <v>9</v>
      </c>
      <c r="C6" s="179">
        <v>3</v>
      </c>
      <c r="D6" s="180">
        <f t="shared" si="0"/>
        <v>12</v>
      </c>
      <c r="E6" s="181"/>
      <c r="F6" s="181"/>
      <c r="S6" s="196"/>
      <c r="T6" s="196"/>
    </row>
    <row r="7" spans="1:20" ht="14.25">
      <c r="A7" s="178" t="s">
        <v>453</v>
      </c>
      <c r="B7" s="179">
        <v>9</v>
      </c>
      <c r="C7" s="179">
        <v>1</v>
      </c>
      <c r="D7" s="180">
        <f t="shared" si="0"/>
        <v>10</v>
      </c>
      <c r="E7" s="181"/>
      <c r="F7" s="181"/>
      <c r="R7" s="196"/>
      <c r="S7" s="196"/>
      <c r="T7" s="196"/>
    </row>
    <row r="8" spans="1:21" s="197" customFormat="1" ht="14.25">
      <c r="A8" s="195" t="s">
        <v>454</v>
      </c>
      <c r="B8" s="179">
        <v>8</v>
      </c>
      <c r="C8" s="179">
        <v>0</v>
      </c>
      <c r="D8" s="180">
        <f t="shared" si="0"/>
        <v>8</v>
      </c>
      <c r="E8" s="181"/>
      <c r="F8" s="181"/>
      <c r="P8" s="198"/>
      <c r="Q8" s="198"/>
      <c r="R8" s="198"/>
      <c r="S8" s="198"/>
      <c r="T8" s="198"/>
      <c r="U8" s="175"/>
    </row>
    <row r="9" spans="1:21" s="197" customFormat="1" ht="14.25">
      <c r="A9" s="195" t="s">
        <v>455</v>
      </c>
      <c r="B9" s="179">
        <v>8</v>
      </c>
      <c r="C9" s="179">
        <v>1</v>
      </c>
      <c r="D9" s="180">
        <f t="shared" si="0"/>
        <v>9</v>
      </c>
      <c r="E9" s="181"/>
      <c r="F9" s="181"/>
      <c r="O9" s="196"/>
      <c r="P9" s="198"/>
      <c r="Q9" s="198"/>
      <c r="R9" s="198"/>
      <c r="S9" s="198"/>
      <c r="T9" s="198"/>
      <c r="U9" s="175"/>
    </row>
    <row r="10" spans="1:20" ht="14.25">
      <c r="A10" s="178" t="s">
        <v>456</v>
      </c>
      <c r="B10" s="179">
        <v>10</v>
      </c>
      <c r="C10" s="179">
        <v>3</v>
      </c>
      <c r="D10" s="180">
        <f t="shared" si="0"/>
        <v>13</v>
      </c>
      <c r="E10" s="181"/>
      <c r="F10" s="181"/>
      <c r="T10" s="196"/>
    </row>
    <row r="11" spans="1:20" ht="14.25">
      <c r="A11" s="195" t="s">
        <v>457</v>
      </c>
      <c r="B11" s="179">
        <v>8</v>
      </c>
      <c r="C11" s="179">
        <v>1</v>
      </c>
      <c r="D11" s="180">
        <f t="shared" si="0"/>
        <v>9</v>
      </c>
      <c r="E11" s="181"/>
      <c r="F11" s="181"/>
      <c r="S11" s="196"/>
      <c r="T11" s="196"/>
    </row>
    <row r="12" spans="1:20" ht="14.25">
      <c r="A12" s="195" t="s">
        <v>458</v>
      </c>
      <c r="B12" s="179">
        <v>8</v>
      </c>
      <c r="C12" s="179">
        <v>1</v>
      </c>
      <c r="D12" s="180">
        <f t="shared" si="0"/>
        <v>9</v>
      </c>
      <c r="E12" s="181"/>
      <c r="F12" s="181"/>
      <c r="P12" s="196"/>
      <c r="Q12" s="196"/>
      <c r="R12" s="196"/>
      <c r="S12" s="196"/>
      <c r="T12" s="196"/>
    </row>
    <row r="13" spans="1:6" ht="14.25">
      <c r="A13" s="178" t="s">
        <v>459</v>
      </c>
      <c r="B13" s="179">
        <v>10</v>
      </c>
      <c r="C13" s="179">
        <v>1</v>
      </c>
      <c r="D13" s="180">
        <f t="shared" si="0"/>
        <v>11</v>
      </c>
      <c r="E13" s="181"/>
      <c r="F13" s="181"/>
    </row>
    <row r="14" spans="1:20" ht="14.25">
      <c r="A14" s="195" t="s">
        <v>460</v>
      </c>
      <c r="B14" s="179">
        <v>8</v>
      </c>
      <c r="C14" s="179">
        <v>3</v>
      </c>
      <c r="D14" s="180">
        <f t="shared" si="0"/>
        <v>11</v>
      </c>
      <c r="E14" s="181"/>
      <c r="F14" s="181"/>
      <c r="P14" s="196"/>
      <c r="Q14" s="196"/>
      <c r="R14" s="196"/>
      <c r="S14" s="196"/>
      <c r="T14" s="196"/>
    </row>
    <row r="15" spans="1:20" ht="14.25">
      <c r="A15" s="232" t="s">
        <v>461</v>
      </c>
      <c r="B15" s="233">
        <v>9</v>
      </c>
      <c r="C15" s="233">
        <v>0</v>
      </c>
      <c r="D15" s="234">
        <f t="shared" si="0"/>
        <v>9</v>
      </c>
      <c r="E15" s="181"/>
      <c r="F15" s="181"/>
      <c r="O15" s="196"/>
      <c r="P15" s="196"/>
      <c r="Q15" s="196"/>
      <c r="R15" s="196"/>
      <c r="S15" s="196"/>
      <c r="T15" s="196"/>
    </row>
    <row r="16" spans="1:4" s="197" customFormat="1" ht="14.25">
      <c r="A16" s="317" t="s">
        <v>8</v>
      </c>
      <c r="B16" s="304">
        <f>SUM(B4:B15)</f>
        <v>105</v>
      </c>
      <c r="C16" s="304">
        <f>SUM(C4:C15)</f>
        <v>17</v>
      </c>
      <c r="D16" s="304">
        <f>SUM(D4:D15)</f>
        <v>122</v>
      </c>
    </row>
    <row r="18" ht="14.25">
      <c r="A18" s="175" t="s">
        <v>463</v>
      </c>
    </row>
    <row r="19" ht="14.25">
      <c r="A19" s="175" t="s">
        <v>476</v>
      </c>
    </row>
    <row r="20" ht="14.25">
      <c r="A20" s="175" t="s">
        <v>474</v>
      </c>
    </row>
  </sheetData>
  <sheetProtection/>
  <mergeCells count="13">
    <mergeCell ref="A1:D1"/>
    <mergeCell ref="G3:S3"/>
    <mergeCell ref="AB3:AM3"/>
    <mergeCell ref="AN3:AW3"/>
    <mergeCell ref="AX3:BE3"/>
    <mergeCell ref="T3:AA3"/>
    <mergeCell ref="DP3:DX3"/>
    <mergeCell ref="BF3:BN3"/>
    <mergeCell ref="BO3:CA3"/>
    <mergeCell ref="CB3:CJ3"/>
    <mergeCell ref="CK3:CS3"/>
    <mergeCell ref="CT3:DD3"/>
    <mergeCell ref="DE3:DO3"/>
  </mergeCells>
  <printOptions/>
  <pageMargins left="0.16" right="0.16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V19"/>
  <sheetViews>
    <sheetView zoomScale="71" zoomScaleNormal="71" zoomScalePageLayoutView="0" workbookViewId="0" topLeftCell="A1">
      <selection activeCell="P17" sqref="P17"/>
    </sheetView>
  </sheetViews>
  <sheetFormatPr defaultColWidth="9.140625" defaultRowHeight="12.75"/>
  <cols>
    <col min="1" max="1" width="32.421875" style="294" customWidth="1"/>
    <col min="2" max="14" width="4.7109375" style="300" customWidth="1"/>
    <col min="15" max="15" width="4.7109375" style="306" customWidth="1"/>
    <col min="16" max="16" width="12.57421875" style="294" bestFit="1" customWidth="1"/>
    <col min="17" max="17" width="2.28125" style="294" bestFit="1" customWidth="1"/>
    <col min="18" max="18" width="3.421875" style="294" bestFit="1" customWidth="1"/>
    <col min="19" max="22" width="2.28125" style="294" bestFit="1" customWidth="1"/>
    <col min="23" max="29" width="3.421875" style="294" bestFit="1" customWidth="1"/>
    <col min="30" max="33" width="2.28125" style="294" bestFit="1" customWidth="1"/>
    <col min="34" max="40" width="3.421875" style="294" bestFit="1" customWidth="1"/>
    <col min="41" max="43" width="2.28125" style="294" bestFit="1" customWidth="1"/>
    <col min="44" max="49" width="3.421875" style="294" bestFit="1" customWidth="1"/>
    <col min="50" max="16384" width="9.140625" style="294" customWidth="1"/>
  </cols>
  <sheetData>
    <row r="1" spans="1:15" ht="18.75">
      <c r="A1" s="387" t="s">
        <v>492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02"/>
    </row>
    <row r="2" ht="18.75">
      <c r="A2" s="295"/>
    </row>
    <row r="3" spans="1:16" ht="18.75">
      <c r="A3" s="296" t="s">
        <v>439</v>
      </c>
      <c r="B3" s="388" t="s">
        <v>485</v>
      </c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03"/>
      <c r="P3" s="301" t="s">
        <v>15</v>
      </c>
    </row>
    <row r="4" spans="1:16" ht="18.75">
      <c r="A4" s="297" t="s">
        <v>450</v>
      </c>
      <c r="B4" s="307">
        <v>1</v>
      </c>
      <c r="C4" s="308">
        <v>2</v>
      </c>
      <c r="D4" s="308">
        <v>8</v>
      </c>
      <c r="E4" s="308">
        <v>9</v>
      </c>
      <c r="F4" s="308">
        <v>13</v>
      </c>
      <c r="G4" s="308">
        <v>14</v>
      </c>
      <c r="H4" s="308">
        <v>15</v>
      </c>
      <c r="I4" s="308">
        <v>16</v>
      </c>
      <c r="J4" s="308">
        <v>22</v>
      </c>
      <c r="K4" s="308">
        <v>23</v>
      </c>
      <c r="L4" s="308">
        <v>24</v>
      </c>
      <c r="M4" s="308">
        <v>29</v>
      </c>
      <c r="N4" s="309">
        <v>30</v>
      </c>
      <c r="O4" s="310"/>
      <c r="P4" s="305">
        <v>13</v>
      </c>
    </row>
    <row r="5" spans="1:16" ht="18.75">
      <c r="A5" s="298" t="s">
        <v>451</v>
      </c>
      <c r="B5" s="307">
        <v>5</v>
      </c>
      <c r="C5" s="308">
        <v>6</v>
      </c>
      <c r="D5" s="308">
        <v>12</v>
      </c>
      <c r="E5" s="308">
        <v>13</v>
      </c>
      <c r="F5" s="308">
        <v>19</v>
      </c>
      <c r="G5" s="308">
        <v>20</v>
      </c>
      <c r="H5" s="308">
        <v>26</v>
      </c>
      <c r="I5" s="309">
        <v>27</v>
      </c>
      <c r="P5" s="305">
        <v>8</v>
      </c>
    </row>
    <row r="6" spans="1:16" ht="18.75">
      <c r="A6" s="298" t="s">
        <v>452</v>
      </c>
      <c r="B6" s="307">
        <v>3</v>
      </c>
      <c r="C6" s="308">
        <v>4</v>
      </c>
      <c r="D6" s="308">
        <v>5</v>
      </c>
      <c r="E6" s="308">
        <v>10</v>
      </c>
      <c r="F6" s="308">
        <v>11</v>
      </c>
      <c r="G6" s="308">
        <v>12</v>
      </c>
      <c r="H6" s="308">
        <v>17</v>
      </c>
      <c r="I6" s="308">
        <v>18</v>
      </c>
      <c r="J6" s="308">
        <v>24</v>
      </c>
      <c r="K6" s="308">
        <v>25</v>
      </c>
      <c r="L6" s="308">
        <v>30</v>
      </c>
      <c r="M6" s="309">
        <v>31</v>
      </c>
      <c r="N6" s="311"/>
      <c r="O6" s="312"/>
      <c r="P6" s="305">
        <v>12</v>
      </c>
    </row>
    <row r="7" spans="1:16" ht="18.75">
      <c r="A7" s="297" t="s">
        <v>453</v>
      </c>
      <c r="B7" s="307">
        <v>1</v>
      </c>
      <c r="C7" s="308">
        <v>2</v>
      </c>
      <c r="D7" s="308">
        <v>7</v>
      </c>
      <c r="E7" s="308">
        <v>8</v>
      </c>
      <c r="F7" s="308">
        <v>14</v>
      </c>
      <c r="G7" s="308">
        <v>15</v>
      </c>
      <c r="H7" s="308">
        <v>21</v>
      </c>
      <c r="I7" s="308">
        <v>22</v>
      </c>
      <c r="J7" s="308">
        <v>28</v>
      </c>
      <c r="K7" s="309">
        <v>29</v>
      </c>
      <c r="M7" s="311"/>
      <c r="N7" s="311"/>
      <c r="O7" s="312"/>
      <c r="P7" s="305">
        <v>10</v>
      </c>
    </row>
    <row r="8" spans="1:17" s="299" customFormat="1" ht="18.75">
      <c r="A8" s="298" t="s">
        <v>454</v>
      </c>
      <c r="B8" s="307">
        <v>4</v>
      </c>
      <c r="C8" s="308">
        <v>5</v>
      </c>
      <c r="D8" s="308">
        <v>11</v>
      </c>
      <c r="E8" s="308">
        <v>12</v>
      </c>
      <c r="F8" s="308">
        <v>18</v>
      </c>
      <c r="G8" s="308">
        <v>19</v>
      </c>
      <c r="H8" s="308">
        <v>25</v>
      </c>
      <c r="I8" s="309">
        <v>26</v>
      </c>
      <c r="J8" s="313"/>
      <c r="K8" s="314"/>
      <c r="L8" s="314"/>
      <c r="M8" s="314"/>
      <c r="N8" s="314"/>
      <c r="O8" s="315"/>
      <c r="P8" s="305">
        <v>8</v>
      </c>
      <c r="Q8" s="294"/>
    </row>
    <row r="9" spans="1:17" s="299" customFormat="1" ht="18.75">
      <c r="A9" s="298" t="s">
        <v>455</v>
      </c>
      <c r="B9" s="307">
        <v>4</v>
      </c>
      <c r="C9" s="308">
        <v>5</v>
      </c>
      <c r="D9" s="308">
        <v>6</v>
      </c>
      <c r="E9" s="308">
        <v>11</v>
      </c>
      <c r="F9" s="308">
        <v>12</v>
      </c>
      <c r="G9" s="308">
        <v>18</v>
      </c>
      <c r="H9" s="308">
        <v>19</v>
      </c>
      <c r="I9" s="316">
        <v>25</v>
      </c>
      <c r="J9" s="309">
        <v>26</v>
      </c>
      <c r="K9" s="314"/>
      <c r="L9" s="314"/>
      <c r="M9" s="314"/>
      <c r="N9" s="314"/>
      <c r="O9" s="315"/>
      <c r="P9" s="305">
        <v>9</v>
      </c>
      <c r="Q9" s="294"/>
    </row>
    <row r="10" spans="1:16" ht="18.75">
      <c r="A10" s="297" t="s">
        <v>456</v>
      </c>
      <c r="B10" s="307">
        <v>1</v>
      </c>
      <c r="C10" s="308">
        <v>2</v>
      </c>
      <c r="D10" s="308">
        <v>6</v>
      </c>
      <c r="E10" s="308">
        <v>8</v>
      </c>
      <c r="F10" s="308">
        <v>9</v>
      </c>
      <c r="G10" s="308">
        <v>13</v>
      </c>
      <c r="H10" s="308">
        <v>14</v>
      </c>
      <c r="I10" s="308">
        <v>15</v>
      </c>
      <c r="J10" s="308">
        <v>16</v>
      </c>
      <c r="K10" s="308">
        <v>22</v>
      </c>
      <c r="L10" s="308">
        <v>23</v>
      </c>
      <c r="M10" s="308">
        <v>29</v>
      </c>
      <c r="N10" s="309">
        <v>30</v>
      </c>
      <c r="O10" s="310"/>
      <c r="P10" s="305">
        <v>13</v>
      </c>
    </row>
    <row r="11" spans="1:16" ht="18.75">
      <c r="A11" s="298" t="s">
        <v>457</v>
      </c>
      <c r="B11" s="307">
        <v>4</v>
      </c>
      <c r="C11" s="308">
        <v>6</v>
      </c>
      <c r="D11" s="308">
        <v>7</v>
      </c>
      <c r="E11" s="308">
        <v>13</v>
      </c>
      <c r="F11" s="308">
        <v>14</v>
      </c>
      <c r="G11" s="308">
        <v>20</v>
      </c>
      <c r="H11" s="308">
        <v>21</v>
      </c>
      <c r="I11" s="308">
        <v>27</v>
      </c>
      <c r="J11" s="309">
        <v>28</v>
      </c>
      <c r="N11" s="311"/>
      <c r="O11" s="312"/>
      <c r="P11" s="305">
        <v>9</v>
      </c>
    </row>
    <row r="12" spans="1:16" ht="18.75">
      <c r="A12" s="298" t="s">
        <v>458</v>
      </c>
      <c r="B12" s="307">
        <v>3</v>
      </c>
      <c r="C12" s="308">
        <v>4</v>
      </c>
      <c r="D12" s="308">
        <v>5</v>
      </c>
      <c r="E12" s="308">
        <v>10</v>
      </c>
      <c r="F12" s="308">
        <v>11</v>
      </c>
      <c r="G12" s="308">
        <v>17</v>
      </c>
      <c r="H12" s="308">
        <v>18</v>
      </c>
      <c r="I12" s="308">
        <v>24</v>
      </c>
      <c r="J12" s="309">
        <v>25</v>
      </c>
      <c r="K12" s="311"/>
      <c r="L12" s="311"/>
      <c r="M12" s="311"/>
      <c r="N12" s="311"/>
      <c r="O12" s="312"/>
      <c r="P12" s="305">
        <v>9</v>
      </c>
    </row>
    <row r="13" spans="1:16" ht="18.75">
      <c r="A13" s="297" t="s">
        <v>459</v>
      </c>
      <c r="B13" s="307">
        <v>1</v>
      </c>
      <c r="C13" s="308">
        <v>2</v>
      </c>
      <c r="D13" s="308">
        <v>8</v>
      </c>
      <c r="E13" s="308">
        <v>9</v>
      </c>
      <c r="F13" s="308">
        <v>15</v>
      </c>
      <c r="G13" s="308">
        <v>16</v>
      </c>
      <c r="H13" s="308">
        <v>22</v>
      </c>
      <c r="I13" s="308">
        <v>23</v>
      </c>
      <c r="J13" s="308">
        <v>28</v>
      </c>
      <c r="K13" s="308">
        <v>29</v>
      </c>
      <c r="L13" s="309">
        <v>30</v>
      </c>
      <c r="P13" s="305">
        <v>11</v>
      </c>
    </row>
    <row r="14" spans="1:16" ht="18.75">
      <c r="A14" s="298" t="s">
        <v>460</v>
      </c>
      <c r="B14" s="307">
        <v>1</v>
      </c>
      <c r="C14" s="308">
        <v>2</v>
      </c>
      <c r="D14" s="308">
        <v>5</v>
      </c>
      <c r="E14" s="308">
        <v>6</v>
      </c>
      <c r="F14" s="308">
        <v>12</v>
      </c>
      <c r="G14" s="308">
        <v>13</v>
      </c>
      <c r="H14" s="308">
        <v>14</v>
      </c>
      <c r="I14" s="308">
        <v>19</v>
      </c>
      <c r="J14" s="308">
        <v>20</v>
      </c>
      <c r="K14" s="308">
        <v>26</v>
      </c>
      <c r="L14" s="309">
        <v>27</v>
      </c>
      <c r="M14" s="311"/>
      <c r="N14" s="311"/>
      <c r="O14" s="312"/>
      <c r="P14" s="305">
        <v>11</v>
      </c>
    </row>
    <row r="15" spans="1:16" ht="18.75">
      <c r="A15" s="298" t="s">
        <v>461</v>
      </c>
      <c r="B15" s="307">
        <v>2</v>
      </c>
      <c r="C15" s="308">
        <v>3</v>
      </c>
      <c r="D15" s="308">
        <v>9</v>
      </c>
      <c r="E15" s="308">
        <v>10</v>
      </c>
      <c r="F15" s="308">
        <v>16</v>
      </c>
      <c r="G15" s="308">
        <v>17</v>
      </c>
      <c r="H15" s="308">
        <v>23</v>
      </c>
      <c r="I15" s="308">
        <v>24</v>
      </c>
      <c r="J15" s="309">
        <v>30</v>
      </c>
      <c r="K15" s="311"/>
      <c r="L15" s="311"/>
      <c r="M15" s="311"/>
      <c r="N15" s="311"/>
      <c r="O15" s="312"/>
      <c r="P15" s="305">
        <v>9</v>
      </c>
    </row>
    <row r="16" ht="18.75">
      <c r="P16" s="294">
        <f>SUM(P4:P15)</f>
        <v>122</v>
      </c>
    </row>
    <row r="17" spans="1:126" s="300" customFormat="1" ht="18.75">
      <c r="A17" s="294" t="s">
        <v>463</v>
      </c>
      <c r="O17" s="306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94"/>
      <c r="AV17" s="294"/>
      <c r="AW17" s="294"/>
      <c r="AX17" s="294"/>
      <c r="AY17" s="294"/>
      <c r="AZ17" s="294"/>
      <c r="BA17" s="294"/>
      <c r="BB17" s="294"/>
      <c r="BC17" s="294"/>
      <c r="BD17" s="294"/>
      <c r="BE17" s="294"/>
      <c r="BF17" s="294"/>
      <c r="BG17" s="294"/>
      <c r="BH17" s="294"/>
      <c r="BI17" s="294"/>
      <c r="BJ17" s="294"/>
      <c r="BK17" s="294"/>
      <c r="BL17" s="294"/>
      <c r="BM17" s="294"/>
      <c r="BN17" s="294"/>
      <c r="BO17" s="294"/>
      <c r="BP17" s="294"/>
      <c r="BQ17" s="294"/>
      <c r="BR17" s="294"/>
      <c r="BS17" s="294"/>
      <c r="BT17" s="294"/>
      <c r="BU17" s="294"/>
      <c r="BV17" s="294"/>
      <c r="BW17" s="294"/>
      <c r="BX17" s="294"/>
      <c r="BY17" s="294"/>
      <c r="BZ17" s="294"/>
      <c r="CA17" s="294"/>
      <c r="CB17" s="294"/>
      <c r="CC17" s="294"/>
      <c r="CD17" s="294"/>
      <c r="CE17" s="294"/>
      <c r="CF17" s="294"/>
      <c r="CG17" s="294"/>
      <c r="CH17" s="294"/>
      <c r="CI17" s="294"/>
      <c r="CJ17" s="294"/>
      <c r="CK17" s="294"/>
      <c r="CL17" s="294"/>
      <c r="CM17" s="294"/>
      <c r="CN17" s="294"/>
      <c r="CO17" s="294"/>
      <c r="CP17" s="294"/>
      <c r="CQ17" s="294"/>
      <c r="CR17" s="294"/>
      <c r="CS17" s="294"/>
      <c r="CT17" s="294"/>
      <c r="CU17" s="294"/>
      <c r="CV17" s="294"/>
      <c r="CW17" s="294"/>
      <c r="CX17" s="294"/>
      <c r="CY17" s="294"/>
      <c r="CZ17" s="294"/>
      <c r="DA17" s="294"/>
      <c r="DB17" s="294"/>
      <c r="DC17" s="294"/>
      <c r="DD17" s="294"/>
      <c r="DE17" s="294"/>
      <c r="DF17" s="294"/>
      <c r="DG17" s="294"/>
      <c r="DH17" s="294"/>
      <c r="DI17" s="294"/>
      <c r="DJ17" s="294"/>
      <c r="DK17" s="294"/>
      <c r="DL17" s="294"/>
      <c r="DM17" s="294"/>
      <c r="DN17" s="294"/>
      <c r="DO17" s="294"/>
      <c r="DP17" s="294"/>
      <c r="DQ17" s="294"/>
      <c r="DR17" s="294"/>
      <c r="DS17" s="294"/>
      <c r="DT17" s="294"/>
      <c r="DU17" s="294"/>
      <c r="DV17" s="294"/>
    </row>
    <row r="18" spans="1:126" s="300" customFormat="1" ht="18.75">
      <c r="A18" s="294" t="s">
        <v>476</v>
      </c>
      <c r="O18" s="306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94"/>
      <c r="AL18" s="294"/>
      <c r="AM18" s="294"/>
      <c r="AN18" s="294"/>
      <c r="AO18" s="294"/>
      <c r="AP18" s="294"/>
      <c r="AQ18" s="294"/>
      <c r="AR18" s="294"/>
      <c r="AS18" s="294"/>
      <c r="AT18" s="294"/>
      <c r="AU18" s="294"/>
      <c r="AV18" s="294"/>
      <c r="AW18" s="294"/>
      <c r="AX18" s="294"/>
      <c r="AY18" s="294"/>
      <c r="AZ18" s="294"/>
      <c r="BA18" s="294"/>
      <c r="BB18" s="294"/>
      <c r="BC18" s="294"/>
      <c r="BD18" s="294"/>
      <c r="BE18" s="294"/>
      <c r="BF18" s="294"/>
      <c r="BG18" s="294"/>
      <c r="BH18" s="294"/>
      <c r="BI18" s="294"/>
      <c r="BJ18" s="294"/>
      <c r="BK18" s="294"/>
      <c r="BL18" s="294"/>
      <c r="BM18" s="294"/>
      <c r="BN18" s="294"/>
      <c r="BO18" s="294"/>
      <c r="BP18" s="294"/>
      <c r="BQ18" s="294"/>
      <c r="BR18" s="294"/>
      <c r="BS18" s="294"/>
      <c r="BT18" s="294"/>
      <c r="BU18" s="294"/>
      <c r="BV18" s="294"/>
      <c r="BW18" s="294"/>
      <c r="BX18" s="294"/>
      <c r="BY18" s="294"/>
      <c r="BZ18" s="294"/>
      <c r="CA18" s="294"/>
      <c r="CB18" s="294"/>
      <c r="CC18" s="294"/>
      <c r="CD18" s="294"/>
      <c r="CE18" s="294"/>
      <c r="CF18" s="294"/>
      <c r="CG18" s="294"/>
      <c r="CH18" s="294"/>
      <c r="CI18" s="294"/>
      <c r="CJ18" s="294"/>
      <c r="CK18" s="294"/>
      <c r="CL18" s="294"/>
      <c r="CM18" s="294"/>
      <c r="CN18" s="294"/>
      <c r="CO18" s="294"/>
      <c r="CP18" s="294"/>
      <c r="CQ18" s="294"/>
      <c r="CR18" s="294"/>
      <c r="CS18" s="294"/>
      <c r="CT18" s="294"/>
      <c r="CU18" s="294"/>
      <c r="CV18" s="294"/>
      <c r="CW18" s="294"/>
      <c r="CX18" s="294"/>
      <c r="CY18" s="294"/>
      <c r="CZ18" s="294"/>
      <c r="DA18" s="294"/>
      <c r="DB18" s="294"/>
      <c r="DC18" s="294"/>
      <c r="DD18" s="294"/>
      <c r="DE18" s="294"/>
      <c r="DF18" s="294"/>
      <c r="DG18" s="294"/>
      <c r="DH18" s="294"/>
      <c r="DI18" s="294"/>
      <c r="DJ18" s="294"/>
      <c r="DK18" s="294"/>
      <c r="DL18" s="294"/>
      <c r="DM18" s="294"/>
      <c r="DN18" s="294"/>
      <c r="DO18" s="294"/>
      <c r="DP18" s="294"/>
      <c r="DQ18" s="294"/>
      <c r="DR18" s="294"/>
      <c r="DS18" s="294"/>
      <c r="DT18" s="294"/>
      <c r="DU18" s="294"/>
      <c r="DV18" s="294"/>
    </row>
    <row r="19" spans="1:126" s="300" customFormat="1" ht="18.75">
      <c r="A19" s="294" t="s">
        <v>474</v>
      </c>
      <c r="O19" s="306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94"/>
      <c r="AL19" s="294"/>
      <c r="AM19" s="294"/>
      <c r="AN19" s="294"/>
      <c r="AO19" s="294"/>
      <c r="AP19" s="294"/>
      <c r="AQ19" s="294"/>
      <c r="AR19" s="294"/>
      <c r="AS19" s="294"/>
      <c r="AT19" s="294"/>
      <c r="AU19" s="294"/>
      <c r="AV19" s="294"/>
      <c r="AW19" s="294"/>
      <c r="AX19" s="294"/>
      <c r="AY19" s="294"/>
      <c r="AZ19" s="294"/>
      <c r="BA19" s="294"/>
      <c r="BB19" s="294"/>
      <c r="BC19" s="294"/>
      <c r="BD19" s="294"/>
      <c r="BE19" s="294"/>
      <c r="BF19" s="294"/>
      <c r="BG19" s="294"/>
      <c r="BH19" s="294"/>
      <c r="BI19" s="294"/>
      <c r="BJ19" s="294"/>
      <c r="BK19" s="294"/>
      <c r="BL19" s="294"/>
      <c r="BM19" s="294"/>
      <c r="BN19" s="294"/>
      <c r="BO19" s="294"/>
      <c r="BP19" s="294"/>
      <c r="BQ19" s="294"/>
      <c r="BR19" s="294"/>
      <c r="BS19" s="294"/>
      <c r="BT19" s="294"/>
      <c r="BU19" s="294"/>
      <c r="BV19" s="294"/>
      <c r="BW19" s="294"/>
      <c r="BX19" s="294"/>
      <c r="BY19" s="294"/>
      <c r="BZ19" s="294"/>
      <c r="CA19" s="294"/>
      <c r="CB19" s="294"/>
      <c r="CC19" s="294"/>
      <c r="CD19" s="294"/>
      <c r="CE19" s="294"/>
      <c r="CF19" s="294"/>
      <c r="CG19" s="294"/>
      <c r="CH19" s="294"/>
      <c r="CI19" s="294"/>
      <c r="CJ19" s="294"/>
      <c r="CK19" s="294"/>
      <c r="CL19" s="294"/>
      <c r="CM19" s="294"/>
      <c r="CN19" s="294"/>
      <c r="CO19" s="294"/>
      <c r="CP19" s="294"/>
      <c r="CQ19" s="294"/>
      <c r="CR19" s="294"/>
      <c r="CS19" s="294"/>
      <c r="CT19" s="294"/>
      <c r="CU19" s="294"/>
      <c r="CV19" s="294"/>
      <c r="CW19" s="294"/>
      <c r="CX19" s="294"/>
      <c r="CY19" s="294"/>
      <c r="CZ19" s="294"/>
      <c r="DA19" s="294"/>
      <c r="DB19" s="294"/>
      <c r="DC19" s="294"/>
      <c r="DD19" s="294"/>
      <c r="DE19" s="294"/>
      <c r="DF19" s="294"/>
      <c r="DG19" s="294"/>
      <c r="DH19" s="294"/>
      <c r="DI19" s="294"/>
      <c r="DJ19" s="294"/>
      <c r="DK19" s="294"/>
      <c r="DL19" s="294"/>
      <c r="DM19" s="294"/>
      <c r="DN19" s="294"/>
      <c r="DO19" s="294"/>
      <c r="DP19" s="294"/>
      <c r="DQ19" s="294"/>
      <c r="DR19" s="294"/>
      <c r="DS19" s="294"/>
      <c r="DT19" s="294"/>
      <c r="DU19" s="294"/>
      <c r="DV19" s="294"/>
    </row>
  </sheetData>
  <sheetProtection/>
  <mergeCells count="2">
    <mergeCell ref="A1:N1"/>
    <mergeCell ref="B3:N3"/>
  </mergeCells>
  <printOptions/>
  <pageMargins left="0.16" right="0.16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47"/>
  <sheetViews>
    <sheetView zoomScalePageLayoutView="0" workbookViewId="0" topLeftCell="A22">
      <selection activeCell="E33" sqref="E33"/>
    </sheetView>
  </sheetViews>
  <sheetFormatPr defaultColWidth="9.140625" defaultRowHeight="12.75"/>
  <cols>
    <col min="1" max="1" width="8.00390625" style="38" customWidth="1"/>
    <col min="2" max="2" width="20.7109375" style="39" customWidth="1"/>
    <col min="3" max="3" width="14.57421875" style="38" customWidth="1"/>
    <col min="4" max="4" width="14.7109375" style="38" customWidth="1"/>
    <col min="5" max="5" width="14.57421875" style="38" customWidth="1"/>
    <col min="6" max="16384" width="9.140625" style="38" customWidth="1"/>
  </cols>
  <sheetData>
    <row r="1" spans="1:5" ht="24">
      <c r="A1" s="389" t="s">
        <v>109</v>
      </c>
      <c r="B1" s="389"/>
      <c r="C1" s="389"/>
      <c r="D1" s="389"/>
      <c r="E1" s="389"/>
    </row>
    <row r="2" spans="1:5" ht="24">
      <c r="A2" s="23" t="s">
        <v>2</v>
      </c>
      <c r="B2" s="23" t="s">
        <v>80</v>
      </c>
      <c r="C2" s="33" t="s">
        <v>6</v>
      </c>
      <c r="D2" s="33" t="s">
        <v>7</v>
      </c>
      <c r="E2" s="34" t="s">
        <v>44</v>
      </c>
    </row>
    <row r="3" spans="1:5" ht="24">
      <c r="A3" s="23">
        <v>1</v>
      </c>
      <c r="B3" s="35" t="s">
        <v>92</v>
      </c>
      <c r="C3" s="33">
        <v>13650</v>
      </c>
      <c r="D3" s="33">
        <v>41100</v>
      </c>
      <c r="E3" s="34">
        <f>SUM(C3:D3)</f>
        <v>54750</v>
      </c>
    </row>
    <row r="4" spans="1:5" ht="24">
      <c r="A4" s="23">
        <v>2</v>
      </c>
      <c r="B4" s="35" t="s">
        <v>101</v>
      </c>
      <c r="C4" s="33">
        <v>4200</v>
      </c>
      <c r="D4" s="33">
        <v>19200</v>
      </c>
      <c r="E4" s="34">
        <f aca="true" t="shared" si="0" ref="E4:E31">SUM(C4:D4)</f>
        <v>23400</v>
      </c>
    </row>
    <row r="5" spans="1:5" ht="24">
      <c r="A5" s="23">
        <v>3</v>
      </c>
      <c r="B5" s="35" t="s">
        <v>97</v>
      </c>
      <c r="C5" s="33">
        <v>17500</v>
      </c>
      <c r="D5" s="33">
        <v>36600</v>
      </c>
      <c r="E5" s="34">
        <f t="shared" si="0"/>
        <v>54100</v>
      </c>
    </row>
    <row r="6" spans="1:5" ht="24">
      <c r="A6" s="23">
        <v>4</v>
      </c>
      <c r="B6" s="35" t="s">
        <v>148</v>
      </c>
      <c r="C6" s="33">
        <v>48300</v>
      </c>
      <c r="D6" s="33">
        <v>133800</v>
      </c>
      <c r="E6" s="34">
        <f t="shared" si="0"/>
        <v>182100</v>
      </c>
    </row>
    <row r="7" spans="1:5" ht="24">
      <c r="A7" s="23">
        <v>5</v>
      </c>
      <c r="B7" s="35" t="s">
        <v>139</v>
      </c>
      <c r="C7" s="33">
        <v>1050</v>
      </c>
      <c r="D7" s="33">
        <v>2400</v>
      </c>
      <c r="E7" s="34">
        <f t="shared" si="0"/>
        <v>3450</v>
      </c>
    </row>
    <row r="8" spans="1:5" ht="24">
      <c r="A8" s="23">
        <v>6</v>
      </c>
      <c r="B8" s="35" t="s">
        <v>86</v>
      </c>
      <c r="C8" s="33">
        <v>24500</v>
      </c>
      <c r="D8" s="33">
        <v>64800</v>
      </c>
      <c r="E8" s="34">
        <f t="shared" si="0"/>
        <v>89300</v>
      </c>
    </row>
    <row r="9" spans="1:8" ht="24">
      <c r="A9" s="23">
        <v>7</v>
      </c>
      <c r="B9" s="35" t="s">
        <v>81</v>
      </c>
      <c r="C9" s="33">
        <v>12600</v>
      </c>
      <c r="D9" s="33">
        <v>89700</v>
      </c>
      <c r="E9" s="34">
        <f t="shared" si="0"/>
        <v>102300</v>
      </c>
      <c r="H9" s="38" t="s">
        <v>34</v>
      </c>
    </row>
    <row r="10" spans="1:5" ht="24">
      <c r="A10" s="23">
        <v>8</v>
      </c>
      <c r="B10" s="35" t="s">
        <v>90</v>
      </c>
      <c r="C10" s="33">
        <v>32550</v>
      </c>
      <c r="D10" s="33">
        <v>95700</v>
      </c>
      <c r="E10" s="34">
        <f t="shared" si="0"/>
        <v>128250</v>
      </c>
    </row>
    <row r="11" spans="1:5" ht="24">
      <c r="A11" s="23">
        <v>9</v>
      </c>
      <c r="B11" s="35" t="s">
        <v>149</v>
      </c>
      <c r="C11" s="33">
        <v>5250</v>
      </c>
      <c r="D11" s="33">
        <v>29100</v>
      </c>
      <c r="E11" s="34">
        <f t="shared" si="0"/>
        <v>34350</v>
      </c>
    </row>
    <row r="12" spans="1:5" ht="24">
      <c r="A12" s="23">
        <v>10</v>
      </c>
      <c r="B12" s="35" t="s">
        <v>150</v>
      </c>
      <c r="C12" s="33">
        <v>93800</v>
      </c>
      <c r="D12" s="33">
        <v>249000</v>
      </c>
      <c r="E12" s="34">
        <f t="shared" si="0"/>
        <v>342800</v>
      </c>
    </row>
    <row r="13" spans="1:5" ht="24">
      <c r="A13" s="23">
        <v>11</v>
      </c>
      <c r="B13" s="35" t="s">
        <v>151</v>
      </c>
      <c r="C13" s="33">
        <v>4200</v>
      </c>
      <c r="D13" s="33">
        <v>54300</v>
      </c>
      <c r="E13" s="34">
        <f t="shared" si="0"/>
        <v>58500</v>
      </c>
    </row>
    <row r="14" spans="1:5" ht="24">
      <c r="A14" s="23">
        <v>12</v>
      </c>
      <c r="B14" s="35" t="s">
        <v>87</v>
      </c>
      <c r="C14" s="33">
        <v>18200</v>
      </c>
      <c r="D14" s="33">
        <v>96300</v>
      </c>
      <c r="E14" s="34">
        <f t="shared" si="0"/>
        <v>114500</v>
      </c>
    </row>
    <row r="15" spans="1:5" ht="24">
      <c r="A15" s="23">
        <v>12</v>
      </c>
      <c r="B15" s="35" t="s">
        <v>120</v>
      </c>
      <c r="C15" s="33">
        <v>3150</v>
      </c>
      <c r="D15" s="33">
        <v>7800</v>
      </c>
      <c r="E15" s="34">
        <f t="shared" si="0"/>
        <v>10950</v>
      </c>
    </row>
    <row r="16" spans="1:5" ht="24">
      <c r="A16" s="23">
        <v>13</v>
      </c>
      <c r="B16" s="35" t="s">
        <v>152</v>
      </c>
      <c r="C16" s="33">
        <v>12950</v>
      </c>
      <c r="D16" s="33">
        <v>51300</v>
      </c>
      <c r="E16" s="34">
        <f t="shared" si="0"/>
        <v>64250</v>
      </c>
    </row>
    <row r="17" spans="1:5" ht="24">
      <c r="A17" s="23">
        <v>14</v>
      </c>
      <c r="B17" s="35" t="s">
        <v>153</v>
      </c>
      <c r="C17" s="24">
        <v>72450</v>
      </c>
      <c r="D17" s="24">
        <v>276300</v>
      </c>
      <c r="E17" s="34">
        <f t="shared" si="0"/>
        <v>348750</v>
      </c>
    </row>
    <row r="18" spans="1:5" ht="24">
      <c r="A18" s="23">
        <v>15</v>
      </c>
      <c r="B18" s="35" t="s">
        <v>88</v>
      </c>
      <c r="C18" s="24">
        <v>17500</v>
      </c>
      <c r="D18" s="24">
        <v>51900</v>
      </c>
      <c r="E18" s="34">
        <f t="shared" si="0"/>
        <v>69400</v>
      </c>
    </row>
    <row r="19" spans="1:5" ht="24">
      <c r="A19" s="23">
        <v>16</v>
      </c>
      <c r="B19" s="35" t="s">
        <v>154</v>
      </c>
      <c r="C19" s="24">
        <v>24150</v>
      </c>
      <c r="D19" s="24">
        <v>47700</v>
      </c>
      <c r="E19" s="34">
        <f t="shared" si="0"/>
        <v>71850</v>
      </c>
    </row>
    <row r="20" spans="1:5" ht="24">
      <c r="A20" s="23">
        <v>17</v>
      </c>
      <c r="B20" s="35" t="s">
        <v>91</v>
      </c>
      <c r="C20" s="24">
        <v>13650</v>
      </c>
      <c r="D20" s="24">
        <v>34200</v>
      </c>
      <c r="E20" s="34">
        <f t="shared" si="0"/>
        <v>47850</v>
      </c>
    </row>
    <row r="21" spans="1:5" ht="24">
      <c r="A21" s="23">
        <v>18</v>
      </c>
      <c r="B21" s="35" t="s">
        <v>100</v>
      </c>
      <c r="C21" s="24">
        <v>21000</v>
      </c>
      <c r="D21" s="24">
        <v>47100</v>
      </c>
      <c r="E21" s="34">
        <f t="shared" si="0"/>
        <v>68100</v>
      </c>
    </row>
    <row r="22" spans="1:5" ht="24">
      <c r="A22" s="23">
        <v>19</v>
      </c>
      <c r="B22" s="35" t="s">
        <v>155</v>
      </c>
      <c r="C22" s="24">
        <v>93100</v>
      </c>
      <c r="D22" s="24">
        <v>207600</v>
      </c>
      <c r="E22" s="34">
        <f t="shared" si="0"/>
        <v>300700</v>
      </c>
    </row>
    <row r="23" spans="1:5" ht="24">
      <c r="A23" s="23">
        <v>20</v>
      </c>
      <c r="B23" s="35" t="s">
        <v>156</v>
      </c>
      <c r="C23" s="24">
        <v>61950</v>
      </c>
      <c r="D23" s="24">
        <v>207600</v>
      </c>
      <c r="E23" s="34">
        <f t="shared" si="0"/>
        <v>269550</v>
      </c>
    </row>
    <row r="24" spans="1:5" ht="24">
      <c r="A24" s="23">
        <v>21</v>
      </c>
      <c r="B24" s="35" t="s">
        <v>157</v>
      </c>
      <c r="C24" s="24">
        <v>21000</v>
      </c>
      <c r="D24" s="24">
        <v>72900</v>
      </c>
      <c r="E24" s="34">
        <f t="shared" si="0"/>
        <v>93900</v>
      </c>
    </row>
    <row r="25" spans="1:5" ht="24">
      <c r="A25" s="23">
        <v>22</v>
      </c>
      <c r="B25" s="35" t="s">
        <v>158</v>
      </c>
      <c r="C25" s="24">
        <v>9450</v>
      </c>
      <c r="D25" s="24">
        <v>36300</v>
      </c>
      <c r="E25" s="34">
        <f t="shared" si="0"/>
        <v>45750</v>
      </c>
    </row>
    <row r="26" spans="1:5" ht="24">
      <c r="A26" s="23">
        <v>23</v>
      </c>
      <c r="B26" s="35" t="s">
        <v>159</v>
      </c>
      <c r="C26" s="24">
        <v>11550</v>
      </c>
      <c r="D26" s="24">
        <v>46800</v>
      </c>
      <c r="E26" s="34">
        <f t="shared" si="0"/>
        <v>58350</v>
      </c>
    </row>
    <row r="27" spans="1:5" ht="24">
      <c r="A27" s="23">
        <v>24</v>
      </c>
      <c r="B27" s="35" t="s">
        <v>89</v>
      </c>
      <c r="C27" s="24">
        <v>25900</v>
      </c>
      <c r="D27" s="24">
        <v>68400</v>
      </c>
      <c r="E27" s="34">
        <f t="shared" si="0"/>
        <v>94300</v>
      </c>
    </row>
    <row r="28" spans="1:5" ht="24">
      <c r="A28" s="23">
        <v>25</v>
      </c>
      <c r="B28" s="35" t="s">
        <v>160</v>
      </c>
      <c r="C28" s="24">
        <v>11550</v>
      </c>
      <c r="D28" s="24">
        <v>63600</v>
      </c>
      <c r="E28" s="34">
        <f t="shared" si="0"/>
        <v>75150</v>
      </c>
    </row>
    <row r="29" spans="1:5" ht="24">
      <c r="A29" s="23">
        <v>26</v>
      </c>
      <c r="B29" s="35" t="s">
        <v>128</v>
      </c>
      <c r="C29" s="24">
        <v>12600</v>
      </c>
      <c r="D29" s="24">
        <v>41700</v>
      </c>
      <c r="E29" s="34">
        <f t="shared" si="0"/>
        <v>54300</v>
      </c>
    </row>
    <row r="30" spans="1:5" ht="24">
      <c r="A30" s="23"/>
      <c r="B30" s="35"/>
      <c r="C30" s="24"/>
      <c r="D30" s="24"/>
      <c r="E30" s="55">
        <f>SUM(E3:E29)</f>
        <v>2860950</v>
      </c>
    </row>
    <row r="31" spans="1:5" ht="24">
      <c r="A31" s="23"/>
      <c r="B31" s="35"/>
      <c r="C31" s="24"/>
      <c r="D31" s="24"/>
      <c r="E31" s="34">
        <f t="shared" si="0"/>
        <v>0</v>
      </c>
    </row>
    <row r="32" spans="1:5" ht="24">
      <c r="A32" s="23"/>
      <c r="B32" s="35"/>
      <c r="C32" s="24"/>
      <c r="D32" s="24"/>
      <c r="E32" s="34"/>
    </row>
    <row r="33" spans="1:5" ht="24">
      <c r="A33" s="23"/>
      <c r="B33" s="35"/>
      <c r="C33" s="24"/>
      <c r="D33" s="24"/>
      <c r="E33" s="34"/>
    </row>
    <row r="34" spans="1:5" ht="24">
      <c r="A34" s="23"/>
      <c r="B34" s="35"/>
      <c r="C34" s="24"/>
      <c r="D34" s="24"/>
      <c r="E34" s="34"/>
    </row>
    <row r="35" spans="1:5" ht="24">
      <c r="A35" s="23"/>
      <c r="B35" s="35"/>
      <c r="C35" s="24"/>
      <c r="D35" s="24"/>
      <c r="E35" s="34"/>
    </row>
    <row r="36" spans="1:5" ht="24">
      <c r="A36" s="23"/>
      <c r="B36" s="35"/>
      <c r="C36" s="24"/>
      <c r="D36" s="24"/>
      <c r="E36" s="34"/>
    </row>
    <row r="37" spans="1:5" ht="24">
      <c r="A37" s="23"/>
      <c r="B37" s="35"/>
      <c r="C37" s="24"/>
      <c r="D37" s="24"/>
      <c r="E37" s="34"/>
    </row>
    <row r="38" spans="1:5" ht="24">
      <c r="A38" s="23"/>
      <c r="B38" s="35"/>
      <c r="C38" s="24"/>
      <c r="D38" s="24"/>
      <c r="E38" s="34"/>
    </row>
    <row r="39" spans="1:5" ht="24">
      <c r="A39" s="23"/>
      <c r="B39" s="35"/>
      <c r="C39" s="24"/>
      <c r="D39" s="24"/>
      <c r="E39" s="34"/>
    </row>
    <row r="40" spans="1:5" ht="24">
      <c r="A40" s="23"/>
      <c r="B40" s="35"/>
      <c r="C40" s="24"/>
      <c r="D40" s="24"/>
      <c r="E40" s="34"/>
    </row>
    <row r="41" spans="1:5" ht="24">
      <c r="A41" s="23"/>
      <c r="B41" s="35"/>
      <c r="C41" s="24"/>
      <c r="D41" s="24"/>
      <c r="E41" s="34"/>
    </row>
    <row r="42" spans="1:5" ht="24">
      <c r="A42" s="23"/>
      <c r="B42" s="35"/>
      <c r="C42" s="24"/>
      <c r="D42" s="24"/>
      <c r="E42" s="34"/>
    </row>
    <row r="43" spans="1:5" ht="24">
      <c r="A43" s="23"/>
      <c r="B43" s="35"/>
      <c r="C43" s="24"/>
      <c r="D43" s="24"/>
      <c r="E43" s="34"/>
    </row>
    <row r="44" spans="1:5" ht="24">
      <c r="A44" s="40"/>
      <c r="B44" s="41"/>
      <c r="C44" s="42"/>
      <c r="D44" s="42"/>
      <c r="E44" s="34"/>
    </row>
    <row r="45" spans="1:5" ht="24">
      <c r="A45" s="23"/>
      <c r="B45" s="35"/>
      <c r="C45" s="27"/>
      <c r="D45" s="27"/>
      <c r="E45" s="34"/>
    </row>
    <row r="46" spans="1:5" ht="24">
      <c r="A46" s="23"/>
      <c r="B46" s="35"/>
      <c r="C46" s="27"/>
      <c r="D46" s="27"/>
      <c r="E46" s="34"/>
    </row>
    <row r="47" spans="1:5" ht="24">
      <c r="A47" s="23"/>
      <c r="B47" s="35"/>
      <c r="C47" s="27"/>
      <c r="D47" s="27"/>
      <c r="E47" s="34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R106"/>
  <sheetViews>
    <sheetView zoomScale="110" zoomScaleNormal="110" zoomScalePageLayoutView="0" workbookViewId="0" topLeftCell="A1">
      <pane ySplit="5" topLeftCell="A62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1" max="1" width="2.421875" style="111" customWidth="1"/>
    <col min="2" max="2" width="23.421875" style="111" customWidth="1"/>
    <col min="3" max="3" width="4.421875" style="112" customWidth="1"/>
    <col min="4" max="4" width="19.7109375" style="97" customWidth="1"/>
    <col min="5" max="5" width="11.57421875" style="73" customWidth="1"/>
    <col min="6" max="6" width="6.7109375" style="97" customWidth="1"/>
    <col min="7" max="7" width="13.140625" style="97" customWidth="1"/>
    <col min="8" max="8" width="8.8515625" style="97" customWidth="1"/>
    <col min="9" max="9" width="8.57421875" style="97" customWidth="1"/>
    <col min="10" max="10" width="8.00390625" style="73" customWidth="1"/>
    <col min="11" max="11" width="8.7109375" style="97" customWidth="1"/>
    <col min="12" max="12" width="10.28125" style="97" customWidth="1"/>
    <col min="13" max="13" width="18.57421875" style="73" customWidth="1"/>
    <col min="14" max="14" width="14.7109375" style="73" customWidth="1"/>
    <col min="15" max="16384" width="9.140625" style="97" customWidth="1"/>
  </cols>
  <sheetData>
    <row r="1" spans="1:18" ht="21.75">
      <c r="A1" s="391" t="s">
        <v>335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3"/>
      <c r="O1" s="96"/>
      <c r="P1" s="96"/>
      <c r="Q1" s="96"/>
      <c r="R1" s="96"/>
    </row>
    <row r="2" spans="1:18" s="7" customFormat="1" ht="18.75">
      <c r="A2" s="340" t="s">
        <v>2</v>
      </c>
      <c r="B2" s="340" t="s">
        <v>16</v>
      </c>
      <c r="C2" s="340" t="s">
        <v>3</v>
      </c>
      <c r="D2" s="46"/>
      <c r="E2" s="46" t="s">
        <v>13</v>
      </c>
      <c r="F2" s="346" t="s">
        <v>0</v>
      </c>
      <c r="G2" s="347"/>
      <c r="H2" s="347"/>
      <c r="I2" s="348"/>
      <c r="J2" s="348"/>
      <c r="K2" s="348"/>
      <c r="L2" s="349"/>
      <c r="M2" s="395" t="s">
        <v>1</v>
      </c>
      <c r="N2" s="351" t="s">
        <v>176</v>
      </c>
      <c r="O2" s="1"/>
      <c r="P2" s="1"/>
      <c r="Q2" s="1"/>
      <c r="R2" s="1"/>
    </row>
    <row r="3" spans="1:18" s="7" customFormat="1" ht="18.75">
      <c r="A3" s="341"/>
      <c r="B3" s="341"/>
      <c r="C3" s="341"/>
      <c r="D3" s="47" t="s">
        <v>12</v>
      </c>
      <c r="E3" s="47" t="s">
        <v>5</v>
      </c>
      <c r="F3" s="346" t="s">
        <v>6</v>
      </c>
      <c r="G3" s="347"/>
      <c r="H3" s="347"/>
      <c r="I3" s="349"/>
      <c r="J3" s="346" t="s">
        <v>7</v>
      </c>
      <c r="K3" s="349"/>
      <c r="L3" s="48" t="s">
        <v>8</v>
      </c>
      <c r="M3" s="396"/>
      <c r="N3" s="351"/>
      <c r="O3" s="1"/>
      <c r="P3" s="1"/>
      <c r="Q3" s="1"/>
      <c r="R3" s="1"/>
    </row>
    <row r="4" spans="1:18" s="7" customFormat="1" ht="18.75">
      <c r="A4" s="341"/>
      <c r="B4" s="341"/>
      <c r="C4" s="341"/>
      <c r="D4" s="47" t="s">
        <v>4</v>
      </c>
      <c r="E4" s="47" t="s">
        <v>9</v>
      </c>
      <c r="F4" s="340" t="s">
        <v>11</v>
      </c>
      <c r="G4" s="398" t="s">
        <v>174</v>
      </c>
      <c r="H4" s="398" t="s">
        <v>14</v>
      </c>
      <c r="I4" s="402" t="s">
        <v>10</v>
      </c>
      <c r="J4" s="400" t="s">
        <v>175</v>
      </c>
      <c r="K4" s="402" t="s">
        <v>10</v>
      </c>
      <c r="L4" s="49" t="s">
        <v>10</v>
      </c>
      <c r="M4" s="396"/>
      <c r="N4" s="351"/>
      <c r="O4" s="1"/>
      <c r="P4" s="1"/>
      <c r="Q4" s="1"/>
      <c r="R4" s="1"/>
    </row>
    <row r="5" spans="1:18" s="7" customFormat="1" ht="19.5" thickBot="1">
      <c r="A5" s="394"/>
      <c r="B5" s="394"/>
      <c r="C5" s="394"/>
      <c r="D5" s="113"/>
      <c r="E5" s="113"/>
      <c r="F5" s="394"/>
      <c r="G5" s="399"/>
      <c r="H5" s="399"/>
      <c r="I5" s="403"/>
      <c r="J5" s="401"/>
      <c r="K5" s="403"/>
      <c r="L5" s="114"/>
      <c r="M5" s="397"/>
      <c r="N5" s="351"/>
      <c r="O5" s="1"/>
      <c r="P5" s="1"/>
      <c r="Q5" s="1"/>
      <c r="R5" s="1"/>
    </row>
    <row r="6" spans="1:18" ht="18.75">
      <c r="A6" s="69">
        <v>1</v>
      </c>
      <c r="B6" s="123" t="s">
        <v>17</v>
      </c>
      <c r="C6" s="122">
        <v>1</v>
      </c>
      <c r="D6" s="116"/>
      <c r="E6" s="115"/>
      <c r="F6" s="115"/>
      <c r="G6" s="115"/>
      <c r="H6" s="115"/>
      <c r="I6" s="117">
        <f>F6*H6*350</f>
        <v>0</v>
      </c>
      <c r="J6" s="118"/>
      <c r="K6" s="117">
        <f>J6*300</f>
        <v>0</v>
      </c>
      <c r="L6" s="117">
        <f>I6+K6</f>
        <v>0</v>
      </c>
      <c r="M6" s="17"/>
      <c r="N6" s="115"/>
      <c r="O6" s="96"/>
      <c r="P6" s="96"/>
      <c r="Q6" s="96"/>
      <c r="R6" s="96"/>
    </row>
    <row r="7" spans="1:18" ht="18.75">
      <c r="A7" s="69"/>
      <c r="B7" s="116" t="s">
        <v>251</v>
      </c>
      <c r="C7" s="115"/>
      <c r="D7" s="116" t="s">
        <v>252</v>
      </c>
      <c r="E7" s="115" t="s">
        <v>254</v>
      </c>
      <c r="F7" s="115">
        <v>10</v>
      </c>
      <c r="G7" s="115" t="s">
        <v>255</v>
      </c>
      <c r="H7" s="115">
        <v>4</v>
      </c>
      <c r="I7" s="117">
        <f>F7*H7*350</f>
        <v>14000</v>
      </c>
      <c r="J7" s="118">
        <v>101</v>
      </c>
      <c r="K7" s="117">
        <f>J7*300</f>
        <v>30300</v>
      </c>
      <c r="L7" s="117">
        <f>I7+K7</f>
        <v>44300</v>
      </c>
      <c r="M7" s="17" t="s">
        <v>249</v>
      </c>
      <c r="N7" s="115" t="s">
        <v>250</v>
      </c>
      <c r="O7" s="96"/>
      <c r="P7" s="96"/>
      <c r="Q7" s="96"/>
      <c r="R7" s="96"/>
    </row>
    <row r="8" spans="1:18" ht="18.75">
      <c r="A8" s="69"/>
      <c r="B8" s="116"/>
      <c r="C8" s="115"/>
      <c r="D8" s="116" t="s">
        <v>253</v>
      </c>
      <c r="E8" s="115"/>
      <c r="F8" s="115"/>
      <c r="G8" s="115"/>
      <c r="H8" s="115"/>
      <c r="I8" s="117">
        <f>F8*H8*350</f>
        <v>0</v>
      </c>
      <c r="J8" s="118"/>
      <c r="K8" s="117">
        <f>J8*300</f>
        <v>0</v>
      </c>
      <c r="L8" s="117">
        <f>I8+K8</f>
        <v>0</v>
      </c>
      <c r="M8" s="17"/>
      <c r="N8" s="115"/>
      <c r="O8" s="96"/>
      <c r="P8" s="96"/>
      <c r="Q8" s="96"/>
      <c r="R8" s="96"/>
    </row>
    <row r="9" spans="1:18" ht="18" thickBot="1">
      <c r="A9" s="90"/>
      <c r="B9" s="90"/>
      <c r="C9" s="90"/>
      <c r="D9" s="88"/>
      <c r="E9" s="88"/>
      <c r="F9" s="90"/>
      <c r="G9" s="90"/>
      <c r="H9" s="88"/>
      <c r="I9" s="100"/>
      <c r="J9" s="88"/>
      <c r="K9" s="100"/>
      <c r="L9" s="101"/>
      <c r="M9" s="90"/>
      <c r="N9" s="90"/>
      <c r="O9" s="96"/>
      <c r="P9" s="96"/>
      <c r="Q9" s="96"/>
      <c r="R9" s="96"/>
    </row>
    <row r="10" spans="1:16" s="79" customFormat="1" ht="15.75" customHeight="1">
      <c r="A10" s="72">
        <v>2</v>
      </c>
      <c r="B10" s="44" t="s">
        <v>18</v>
      </c>
      <c r="C10" s="89">
        <v>1</v>
      </c>
      <c r="D10" s="45"/>
      <c r="E10" s="43"/>
      <c r="F10" s="43"/>
      <c r="G10" s="43"/>
      <c r="H10" s="43"/>
      <c r="I10" s="74">
        <f>F10*H10*350</f>
        <v>0</v>
      </c>
      <c r="J10" s="126"/>
      <c r="K10" s="74">
        <f>J10*300</f>
        <v>0</v>
      </c>
      <c r="L10" s="74">
        <f>I10+K10</f>
        <v>0</v>
      </c>
      <c r="M10" s="70"/>
      <c r="N10" s="43"/>
      <c r="P10" s="103"/>
    </row>
    <row r="11" spans="1:15" s="79" customFormat="1" ht="15.75" customHeight="1" hidden="1">
      <c r="A11" s="72"/>
      <c r="B11" s="116" t="s">
        <v>188</v>
      </c>
      <c r="C11" s="115"/>
      <c r="D11" s="116" t="s">
        <v>189</v>
      </c>
      <c r="E11" s="115" t="s">
        <v>191</v>
      </c>
      <c r="F11" s="115">
        <v>2</v>
      </c>
      <c r="G11" s="115" t="s">
        <v>192</v>
      </c>
      <c r="H11" s="115">
        <v>3</v>
      </c>
      <c r="I11" s="117">
        <f>F11*H11*350</f>
        <v>2100</v>
      </c>
      <c r="J11" s="118">
        <v>13</v>
      </c>
      <c r="K11" s="117">
        <f>J11*300</f>
        <v>3900</v>
      </c>
      <c r="L11" s="117">
        <f>I11+K11</f>
        <v>6000</v>
      </c>
      <c r="M11" s="17" t="s">
        <v>186</v>
      </c>
      <c r="N11" s="115" t="s">
        <v>187</v>
      </c>
      <c r="O11" s="104"/>
    </row>
    <row r="12" spans="1:14" s="79" customFormat="1" ht="15.75" customHeight="1" hidden="1">
      <c r="A12" s="72"/>
      <c r="B12" s="116"/>
      <c r="C12" s="115"/>
      <c r="D12" s="116" t="s">
        <v>190</v>
      </c>
      <c r="E12" s="115"/>
      <c r="F12" s="115"/>
      <c r="G12" s="115"/>
      <c r="H12" s="115"/>
      <c r="I12" s="117">
        <f>F12*H12*350</f>
        <v>0</v>
      </c>
      <c r="J12" s="118"/>
      <c r="K12" s="117">
        <f>J12*300</f>
        <v>0</v>
      </c>
      <c r="L12" s="117">
        <f>I12+K12</f>
        <v>0</v>
      </c>
      <c r="M12" s="17"/>
      <c r="N12" s="115"/>
    </row>
    <row r="13" spans="1:14" s="79" customFormat="1" ht="15.75" customHeight="1" hidden="1">
      <c r="A13" s="72"/>
      <c r="B13" s="105"/>
      <c r="C13" s="76"/>
      <c r="D13" s="105"/>
      <c r="E13" s="87"/>
      <c r="F13" s="87"/>
      <c r="G13" s="87"/>
      <c r="H13" s="87"/>
      <c r="I13" s="98"/>
      <c r="J13" s="99"/>
      <c r="K13" s="98"/>
      <c r="L13" s="98"/>
      <c r="M13" s="17"/>
      <c r="N13" s="17"/>
    </row>
    <row r="14" spans="1:14" s="79" customFormat="1" ht="15.75" customHeight="1" hidden="1">
      <c r="A14" s="72"/>
      <c r="B14" s="105"/>
      <c r="C14" s="76"/>
      <c r="D14" s="105"/>
      <c r="E14" s="87"/>
      <c r="F14" s="87"/>
      <c r="G14" s="87"/>
      <c r="H14" s="87"/>
      <c r="I14" s="98"/>
      <c r="J14" s="99"/>
      <c r="K14" s="98"/>
      <c r="L14" s="98"/>
      <c r="M14" s="17"/>
      <c r="N14" s="17"/>
    </row>
    <row r="15" spans="1:14" s="79" customFormat="1" ht="15.75" customHeight="1" hidden="1">
      <c r="A15" s="72"/>
      <c r="B15" s="105"/>
      <c r="C15" s="76"/>
      <c r="D15" s="105"/>
      <c r="E15" s="87"/>
      <c r="F15" s="87"/>
      <c r="G15" s="87"/>
      <c r="H15" s="87"/>
      <c r="I15" s="98"/>
      <c r="J15" s="99"/>
      <c r="K15" s="98"/>
      <c r="L15" s="98"/>
      <c r="M15" s="17"/>
      <c r="N15" s="17"/>
    </row>
    <row r="16" spans="1:14" s="79" customFormat="1" ht="15.75" customHeight="1" hidden="1">
      <c r="A16" s="72"/>
      <c r="B16" s="105"/>
      <c r="C16" s="76"/>
      <c r="D16" s="105"/>
      <c r="E16" s="87"/>
      <c r="F16" s="87"/>
      <c r="G16" s="87"/>
      <c r="H16" s="87"/>
      <c r="I16" s="98"/>
      <c r="J16" s="99"/>
      <c r="K16" s="98"/>
      <c r="L16" s="98"/>
      <c r="M16" s="17"/>
      <c r="N16" s="17"/>
    </row>
    <row r="17" spans="1:14" s="79" customFormat="1" ht="15.75" customHeight="1" hidden="1">
      <c r="A17" s="72"/>
      <c r="B17" s="105"/>
      <c r="C17" s="76"/>
      <c r="D17" s="105"/>
      <c r="E17" s="87"/>
      <c r="F17" s="87"/>
      <c r="G17" s="87"/>
      <c r="H17" s="87"/>
      <c r="I17" s="98"/>
      <c r="J17" s="99"/>
      <c r="K17" s="98"/>
      <c r="L17" s="98"/>
      <c r="M17" s="17"/>
      <c r="N17" s="17"/>
    </row>
    <row r="18" spans="1:14" s="79" customFormat="1" ht="15.75" customHeight="1" hidden="1">
      <c r="A18" s="72"/>
      <c r="B18" s="105"/>
      <c r="C18" s="76"/>
      <c r="D18" s="105"/>
      <c r="E18" s="87"/>
      <c r="F18" s="87"/>
      <c r="G18" s="87"/>
      <c r="H18" s="87"/>
      <c r="I18" s="98"/>
      <c r="J18" s="99"/>
      <c r="K18" s="98"/>
      <c r="L18" s="98"/>
      <c r="M18" s="17"/>
      <c r="N18" s="17"/>
    </row>
    <row r="19" spans="1:14" s="79" customFormat="1" ht="15.75" customHeight="1" hidden="1">
      <c r="A19" s="72"/>
      <c r="B19" s="105"/>
      <c r="C19" s="76"/>
      <c r="D19" s="105"/>
      <c r="E19" s="87"/>
      <c r="F19" s="87"/>
      <c r="G19" s="87"/>
      <c r="H19" s="87"/>
      <c r="I19" s="98"/>
      <c r="J19" s="99"/>
      <c r="K19" s="98"/>
      <c r="L19" s="98"/>
      <c r="M19" s="17"/>
      <c r="N19" s="17"/>
    </row>
    <row r="20" spans="1:14" s="79" customFormat="1" ht="15.75" customHeight="1" hidden="1">
      <c r="A20" s="72"/>
      <c r="B20" s="105"/>
      <c r="C20" s="76"/>
      <c r="D20" s="105"/>
      <c r="E20" s="87"/>
      <c r="F20" s="87"/>
      <c r="G20" s="87"/>
      <c r="H20" s="87"/>
      <c r="I20" s="98"/>
      <c r="J20" s="99"/>
      <c r="K20" s="98"/>
      <c r="L20" s="98"/>
      <c r="M20" s="17"/>
      <c r="N20" s="17"/>
    </row>
    <row r="21" spans="1:14" s="79" customFormat="1" ht="15.75" customHeight="1" hidden="1">
      <c r="A21" s="72"/>
      <c r="B21" s="105"/>
      <c r="C21" s="76"/>
      <c r="D21" s="105"/>
      <c r="E21" s="87"/>
      <c r="F21" s="87"/>
      <c r="G21" s="87"/>
      <c r="H21" s="87"/>
      <c r="I21" s="98"/>
      <c r="J21" s="99"/>
      <c r="K21" s="98"/>
      <c r="L21" s="98"/>
      <c r="M21" s="17"/>
      <c r="N21" s="17"/>
    </row>
    <row r="22" spans="1:14" s="79" customFormat="1" ht="15.75" customHeight="1" hidden="1">
      <c r="A22" s="72"/>
      <c r="B22" s="105"/>
      <c r="C22" s="76"/>
      <c r="D22" s="105"/>
      <c r="E22" s="87"/>
      <c r="F22" s="87"/>
      <c r="G22" s="87"/>
      <c r="H22" s="87"/>
      <c r="I22" s="98"/>
      <c r="J22" s="99"/>
      <c r="K22" s="98"/>
      <c r="L22" s="98"/>
      <c r="M22" s="17"/>
      <c r="N22" s="17"/>
    </row>
    <row r="23" spans="1:14" s="79" customFormat="1" ht="15.75" customHeight="1" hidden="1">
      <c r="A23" s="72"/>
      <c r="B23" s="105"/>
      <c r="C23" s="76"/>
      <c r="D23" s="105"/>
      <c r="E23" s="87"/>
      <c r="F23" s="87"/>
      <c r="G23" s="87"/>
      <c r="H23" s="87"/>
      <c r="I23" s="98"/>
      <c r="J23" s="99"/>
      <c r="K23" s="98"/>
      <c r="L23" s="98"/>
      <c r="M23" s="17"/>
      <c r="N23" s="17"/>
    </row>
    <row r="24" spans="1:14" s="79" customFormat="1" ht="15.75" customHeight="1" hidden="1">
      <c r="A24" s="87"/>
      <c r="B24" s="105"/>
      <c r="C24" s="76"/>
      <c r="D24" s="105"/>
      <c r="E24" s="87"/>
      <c r="F24" s="87"/>
      <c r="G24" s="87"/>
      <c r="H24" s="87"/>
      <c r="I24" s="98"/>
      <c r="J24" s="99"/>
      <c r="K24" s="98"/>
      <c r="L24" s="98"/>
      <c r="M24" s="17"/>
      <c r="N24" s="17"/>
    </row>
    <row r="25" spans="1:14" s="79" customFormat="1" ht="15.75" customHeight="1" hidden="1">
      <c r="A25" s="87"/>
      <c r="B25" s="105"/>
      <c r="C25" s="76"/>
      <c r="D25" s="105"/>
      <c r="E25" s="87"/>
      <c r="F25" s="87"/>
      <c r="G25" s="87"/>
      <c r="H25" s="87"/>
      <c r="I25" s="98"/>
      <c r="J25" s="99"/>
      <c r="K25" s="98"/>
      <c r="L25" s="98"/>
      <c r="M25" s="17"/>
      <c r="N25" s="17"/>
    </row>
    <row r="26" spans="1:14" s="79" customFormat="1" ht="15.75" customHeight="1">
      <c r="A26" s="87"/>
      <c r="B26" s="116" t="s">
        <v>188</v>
      </c>
      <c r="C26" s="115"/>
      <c r="D26" s="116" t="s">
        <v>189</v>
      </c>
      <c r="E26" s="115" t="s">
        <v>191</v>
      </c>
      <c r="F26" s="115">
        <v>2</v>
      </c>
      <c r="G26" s="115" t="s">
        <v>192</v>
      </c>
      <c r="H26" s="115">
        <v>3</v>
      </c>
      <c r="I26" s="117">
        <f>F26*H26*350</f>
        <v>2100</v>
      </c>
      <c r="J26" s="118">
        <v>13</v>
      </c>
      <c r="K26" s="117">
        <f>J26*300</f>
        <v>3900</v>
      </c>
      <c r="L26" s="117">
        <f>I26+K26</f>
        <v>6000</v>
      </c>
      <c r="M26" s="17" t="s">
        <v>186</v>
      </c>
      <c r="N26" s="115" t="s">
        <v>187</v>
      </c>
    </row>
    <row r="27" spans="1:14" s="79" customFormat="1" ht="15.75" customHeight="1">
      <c r="A27" s="87"/>
      <c r="B27" s="116"/>
      <c r="C27" s="115"/>
      <c r="D27" s="116" t="s">
        <v>190</v>
      </c>
      <c r="E27" s="115"/>
      <c r="F27" s="115"/>
      <c r="G27" s="115"/>
      <c r="H27" s="115"/>
      <c r="I27" s="117">
        <f>F27*H27*350</f>
        <v>0</v>
      </c>
      <c r="J27" s="118"/>
      <c r="K27" s="117">
        <f>J27*300</f>
        <v>0</v>
      </c>
      <c r="L27" s="117">
        <f>I27+K27</f>
        <v>0</v>
      </c>
      <c r="M27" s="17"/>
      <c r="N27" s="115"/>
    </row>
    <row r="28" spans="1:14" s="79" customFormat="1" ht="15.75" customHeight="1" thickBot="1">
      <c r="A28" s="88"/>
      <c r="B28" s="106"/>
      <c r="C28" s="71"/>
      <c r="D28" s="106"/>
      <c r="E28" s="71"/>
      <c r="F28" s="71"/>
      <c r="G28" s="71"/>
      <c r="H28" s="71"/>
      <c r="I28" s="107"/>
      <c r="J28" s="108"/>
      <c r="K28" s="107"/>
      <c r="L28" s="107"/>
      <c r="M28" s="71"/>
      <c r="N28" s="71"/>
    </row>
    <row r="29" spans="1:14" s="79" customFormat="1" ht="15.75" customHeight="1">
      <c r="A29" s="72">
        <v>3</v>
      </c>
      <c r="B29" s="44" t="s">
        <v>19</v>
      </c>
      <c r="C29" s="89">
        <v>2</v>
      </c>
      <c r="D29" s="45"/>
      <c r="E29" s="43"/>
      <c r="F29" s="43"/>
      <c r="G29" s="43"/>
      <c r="H29" s="43"/>
      <c r="I29" s="74">
        <f aca="true" t="shared" si="0" ref="I29:I39">F29*H29*350</f>
        <v>0</v>
      </c>
      <c r="J29" s="125"/>
      <c r="K29" s="74">
        <f aca="true" t="shared" si="1" ref="K29:K39">J29*300</f>
        <v>0</v>
      </c>
      <c r="L29" s="74">
        <f aca="true" t="shared" si="2" ref="L29:L39">I29+K29</f>
        <v>0</v>
      </c>
      <c r="M29" s="93"/>
      <c r="N29" s="43"/>
    </row>
    <row r="30" spans="1:14" s="79" customFormat="1" ht="15.75" customHeight="1">
      <c r="A30" s="87"/>
      <c r="B30" s="116" t="s">
        <v>306</v>
      </c>
      <c r="C30" s="115"/>
      <c r="D30" s="116" t="s">
        <v>307</v>
      </c>
      <c r="E30" s="115" t="s">
        <v>297</v>
      </c>
      <c r="F30" s="115">
        <v>7</v>
      </c>
      <c r="G30" s="115" t="s">
        <v>310</v>
      </c>
      <c r="H30" s="115">
        <v>5</v>
      </c>
      <c r="I30" s="117">
        <f t="shared" si="0"/>
        <v>12250</v>
      </c>
      <c r="J30" s="118">
        <v>84</v>
      </c>
      <c r="K30" s="117">
        <f t="shared" si="1"/>
        <v>25200</v>
      </c>
      <c r="L30" s="117">
        <f t="shared" si="2"/>
        <v>37450</v>
      </c>
      <c r="M30" s="91" t="s">
        <v>305</v>
      </c>
      <c r="N30" s="115" t="s">
        <v>309</v>
      </c>
    </row>
    <row r="31" spans="1:14" s="79" customFormat="1" ht="15.75" customHeight="1">
      <c r="A31" s="87"/>
      <c r="B31" s="116"/>
      <c r="C31" s="115"/>
      <c r="D31" s="116" t="s">
        <v>308</v>
      </c>
      <c r="E31" s="115"/>
      <c r="F31" s="115"/>
      <c r="G31" s="115"/>
      <c r="H31" s="115"/>
      <c r="I31" s="117">
        <f t="shared" si="0"/>
        <v>0</v>
      </c>
      <c r="J31" s="118"/>
      <c r="K31" s="117">
        <f t="shared" si="1"/>
        <v>0</v>
      </c>
      <c r="L31" s="117">
        <f t="shared" si="2"/>
        <v>0</v>
      </c>
      <c r="M31" s="91"/>
      <c r="N31" s="115"/>
    </row>
    <row r="32" spans="1:14" s="79" customFormat="1" ht="15.75" customHeight="1">
      <c r="A32" s="87"/>
      <c r="B32" s="116" t="s">
        <v>311</v>
      </c>
      <c r="C32" s="115"/>
      <c r="D32" s="116" t="s">
        <v>307</v>
      </c>
      <c r="E32" s="115" t="s">
        <v>297</v>
      </c>
      <c r="F32" s="115">
        <v>7</v>
      </c>
      <c r="G32" s="115" t="s">
        <v>314</v>
      </c>
      <c r="H32" s="115">
        <v>5</v>
      </c>
      <c r="I32" s="117">
        <f t="shared" si="0"/>
        <v>12250</v>
      </c>
      <c r="J32" s="118">
        <v>84</v>
      </c>
      <c r="K32" s="117">
        <f t="shared" si="1"/>
        <v>25200</v>
      </c>
      <c r="L32" s="117">
        <f t="shared" si="2"/>
        <v>37450</v>
      </c>
      <c r="M32" s="91"/>
      <c r="N32" s="115" t="s">
        <v>313</v>
      </c>
    </row>
    <row r="33" spans="1:14" s="79" customFormat="1" ht="15.75" customHeight="1">
      <c r="A33" s="87"/>
      <c r="B33" s="116"/>
      <c r="C33" s="115"/>
      <c r="D33" s="116" t="s">
        <v>312</v>
      </c>
      <c r="E33" s="115"/>
      <c r="F33" s="115"/>
      <c r="G33" s="115"/>
      <c r="H33" s="115"/>
      <c r="I33" s="117">
        <f t="shared" si="0"/>
        <v>0</v>
      </c>
      <c r="J33" s="118"/>
      <c r="K33" s="117">
        <f t="shared" si="1"/>
        <v>0</v>
      </c>
      <c r="L33" s="117">
        <f t="shared" si="2"/>
        <v>0</v>
      </c>
      <c r="M33" s="91"/>
      <c r="N33" s="115"/>
    </row>
    <row r="34" spans="1:14" s="79" customFormat="1" ht="15.75" customHeight="1">
      <c r="A34" s="87"/>
      <c r="B34" s="116" t="s">
        <v>315</v>
      </c>
      <c r="C34" s="115"/>
      <c r="D34" s="116" t="s">
        <v>307</v>
      </c>
      <c r="E34" s="115" t="s">
        <v>297</v>
      </c>
      <c r="F34" s="115">
        <v>7</v>
      </c>
      <c r="G34" s="115" t="s">
        <v>317</v>
      </c>
      <c r="H34" s="115">
        <v>5</v>
      </c>
      <c r="I34" s="117">
        <f t="shared" si="0"/>
        <v>12250</v>
      </c>
      <c r="J34" s="118">
        <v>86</v>
      </c>
      <c r="K34" s="117">
        <f t="shared" si="1"/>
        <v>25800</v>
      </c>
      <c r="L34" s="117">
        <f t="shared" si="2"/>
        <v>38050</v>
      </c>
      <c r="M34" s="91"/>
      <c r="N34" s="115" t="s">
        <v>316</v>
      </c>
    </row>
    <row r="35" spans="1:14" s="79" customFormat="1" ht="15.75" customHeight="1">
      <c r="A35" s="87"/>
      <c r="B35" s="116"/>
      <c r="C35" s="115"/>
      <c r="D35" s="116" t="s">
        <v>312</v>
      </c>
      <c r="E35" s="115"/>
      <c r="F35" s="115"/>
      <c r="G35" s="115"/>
      <c r="H35" s="115"/>
      <c r="I35" s="117">
        <f t="shared" si="0"/>
        <v>0</v>
      </c>
      <c r="J35" s="118"/>
      <c r="K35" s="117">
        <f t="shared" si="1"/>
        <v>0</v>
      </c>
      <c r="L35" s="117">
        <f t="shared" si="2"/>
        <v>0</v>
      </c>
      <c r="M35" s="91"/>
      <c r="N35" s="115"/>
    </row>
    <row r="36" spans="1:14" s="79" customFormat="1" ht="15.75" customHeight="1">
      <c r="A36" s="87"/>
      <c r="B36" s="116" t="s">
        <v>318</v>
      </c>
      <c r="C36" s="115"/>
      <c r="D36" s="116" t="s">
        <v>319</v>
      </c>
      <c r="E36" s="115" t="s">
        <v>321</v>
      </c>
      <c r="F36" s="115">
        <v>6</v>
      </c>
      <c r="G36" s="115" t="s">
        <v>323</v>
      </c>
      <c r="H36" s="115">
        <v>4</v>
      </c>
      <c r="I36" s="117">
        <f t="shared" si="0"/>
        <v>8400</v>
      </c>
      <c r="J36" s="118">
        <v>80</v>
      </c>
      <c r="K36" s="117">
        <f t="shared" si="1"/>
        <v>24000</v>
      </c>
      <c r="L36" s="117">
        <f t="shared" si="2"/>
        <v>32400</v>
      </c>
      <c r="M36" s="91"/>
      <c r="N36" s="115" t="s">
        <v>322</v>
      </c>
    </row>
    <row r="37" spans="1:14" s="79" customFormat="1" ht="15.75" customHeight="1">
      <c r="A37" s="87"/>
      <c r="B37" s="116"/>
      <c r="C37" s="115"/>
      <c r="D37" s="116" t="s">
        <v>320</v>
      </c>
      <c r="E37" s="115"/>
      <c r="F37" s="115"/>
      <c r="G37" s="115"/>
      <c r="H37" s="115"/>
      <c r="I37" s="117">
        <f t="shared" si="0"/>
        <v>0</v>
      </c>
      <c r="J37" s="118"/>
      <c r="K37" s="117">
        <f t="shared" si="1"/>
        <v>0</v>
      </c>
      <c r="L37" s="117">
        <f t="shared" si="2"/>
        <v>0</v>
      </c>
      <c r="M37" s="91"/>
      <c r="N37" s="115"/>
    </row>
    <row r="38" spans="1:14" s="79" customFormat="1" ht="15.75" customHeight="1">
      <c r="A38" s="87"/>
      <c r="B38" s="116" t="s">
        <v>324</v>
      </c>
      <c r="C38" s="115"/>
      <c r="D38" s="116" t="s">
        <v>325</v>
      </c>
      <c r="E38" s="115" t="s">
        <v>327</v>
      </c>
      <c r="F38" s="115">
        <v>1</v>
      </c>
      <c r="G38" s="115" t="s">
        <v>328</v>
      </c>
      <c r="H38" s="115">
        <v>4</v>
      </c>
      <c r="I38" s="117">
        <f t="shared" si="0"/>
        <v>1400</v>
      </c>
      <c r="J38" s="118">
        <v>0</v>
      </c>
      <c r="K38" s="117">
        <v>0</v>
      </c>
      <c r="L38" s="117">
        <f t="shared" si="2"/>
        <v>1400</v>
      </c>
      <c r="M38" s="91"/>
      <c r="N38" s="115" t="s">
        <v>328</v>
      </c>
    </row>
    <row r="39" spans="1:14" s="109" customFormat="1" ht="18.75">
      <c r="A39" s="87"/>
      <c r="B39" s="116"/>
      <c r="C39" s="115"/>
      <c r="D39" s="116" t="s">
        <v>326</v>
      </c>
      <c r="E39" s="115"/>
      <c r="F39" s="115"/>
      <c r="G39" s="115"/>
      <c r="H39" s="115"/>
      <c r="I39" s="117">
        <f t="shared" si="0"/>
        <v>0</v>
      </c>
      <c r="J39" s="118"/>
      <c r="K39" s="117">
        <f t="shared" si="1"/>
        <v>0</v>
      </c>
      <c r="L39" s="117">
        <f t="shared" si="2"/>
        <v>0</v>
      </c>
      <c r="M39" s="91"/>
      <c r="N39" s="115"/>
    </row>
    <row r="40" spans="1:14" s="109" customFormat="1" ht="18" thickBot="1">
      <c r="A40" s="88"/>
      <c r="B40" s="127"/>
      <c r="C40" s="71"/>
      <c r="D40" s="106"/>
      <c r="E40" s="71"/>
      <c r="F40" s="71"/>
      <c r="G40" s="71"/>
      <c r="H40" s="71"/>
      <c r="I40" s="107"/>
      <c r="J40" s="108"/>
      <c r="K40" s="107"/>
      <c r="L40" s="107"/>
      <c r="M40" s="71"/>
      <c r="N40" s="71"/>
    </row>
    <row r="41" spans="1:14" s="109" customFormat="1" ht="18.75">
      <c r="A41" s="124">
        <v>4</v>
      </c>
      <c r="B41" s="44" t="s">
        <v>20</v>
      </c>
      <c r="C41" s="89">
        <v>1</v>
      </c>
      <c r="D41" s="45"/>
      <c r="E41" s="43"/>
      <c r="F41" s="43"/>
      <c r="G41" s="43"/>
      <c r="H41" s="43"/>
      <c r="I41" s="74">
        <f>F41*H41*350</f>
        <v>0</v>
      </c>
      <c r="J41" s="126"/>
      <c r="K41" s="74">
        <f>J41*300</f>
        <v>0</v>
      </c>
      <c r="L41" s="74">
        <f>I41+K41</f>
        <v>0</v>
      </c>
      <c r="M41" s="70"/>
      <c r="N41" s="43"/>
    </row>
    <row r="42" spans="1:14" s="109" customFormat="1" ht="18.75">
      <c r="A42" s="87"/>
      <c r="B42" s="116" t="s">
        <v>389</v>
      </c>
      <c r="C42" s="115"/>
      <c r="D42" s="116" t="s">
        <v>208</v>
      </c>
      <c r="E42" s="115" t="s">
        <v>391</v>
      </c>
      <c r="F42" s="115">
        <v>2</v>
      </c>
      <c r="G42" s="115" t="s">
        <v>392</v>
      </c>
      <c r="H42" s="115">
        <v>3</v>
      </c>
      <c r="I42" s="117">
        <f>F42*H42*350</f>
        <v>2100</v>
      </c>
      <c r="J42" s="118">
        <v>57</v>
      </c>
      <c r="K42" s="117">
        <f>J42*300</f>
        <v>17100</v>
      </c>
      <c r="L42" s="117">
        <f>I42+K42</f>
        <v>19200</v>
      </c>
      <c r="M42" s="17" t="s">
        <v>387</v>
      </c>
      <c r="N42" s="115" t="s">
        <v>388</v>
      </c>
    </row>
    <row r="43" spans="1:14" s="109" customFormat="1" ht="18.75">
      <c r="A43" s="87"/>
      <c r="B43" s="116"/>
      <c r="C43" s="115"/>
      <c r="D43" s="116" t="s">
        <v>390</v>
      </c>
      <c r="E43" s="115"/>
      <c r="F43" s="115"/>
      <c r="G43" s="115"/>
      <c r="H43" s="115"/>
      <c r="I43" s="117">
        <f>F43*H43*350</f>
        <v>0</v>
      </c>
      <c r="J43" s="118"/>
      <c r="K43" s="117">
        <f>J43*300</f>
        <v>0</v>
      </c>
      <c r="L43" s="117">
        <f>I43+K43</f>
        <v>0</v>
      </c>
      <c r="M43" s="17"/>
      <c r="N43" s="115"/>
    </row>
    <row r="44" spans="1:14" s="109" customFormat="1" ht="18" thickBot="1">
      <c r="A44" s="88"/>
      <c r="B44" s="127"/>
      <c r="C44" s="71"/>
      <c r="D44" s="106"/>
      <c r="E44" s="71"/>
      <c r="F44" s="71"/>
      <c r="G44" s="71"/>
      <c r="H44" s="71"/>
      <c r="I44" s="107"/>
      <c r="J44" s="108"/>
      <c r="K44" s="107"/>
      <c r="L44" s="107"/>
      <c r="M44" s="71"/>
      <c r="N44" s="71"/>
    </row>
    <row r="45" spans="1:14" s="109" customFormat="1" ht="18.75">
      <c r="A45" s="124">
        <v>5</v>
      </c>
      <c r="B45" s="44" t="s">
        <v>21</v>
      </c>
      <c r="C45" s="89">
        <v>3</v>
      </c>
      <c r="D45" s="45"/>
      <c r="E45" s="43"/>
      <c r="F45" s="43"/>
      <c r="G45" s="43"/>
      <c r="H45" s="43"/>
      <c r="I45" s="74">
        <f>F45*H45*350</f>
        <v>0</v>
      </c>
      <c r="J45" s="125"/>
      <c r="K45" s="74">
        <f>J45*300</f>
        <v>0</v>
      </c>
      <c r="L45" s="74">
        <f>I45+K45</f>
        <v>0</v>
      </c>
      <c r="M45" s="70"/>
      <c r="N45" s="43"/>
    </row>
    <row r="46" spans="1:14" s="109" customFormat="1" ht="18.75">
      <c r="A46" s="87"/>
      <c r="B46" s="116" t="s">
        <v>355</v>
      </c>
      <c r="C46" s="115"/>
      <c r="D46" s="116" t="s">
        <v>356</v>
      </c>
      <c r="E46" s="115" t="s">
        <v>358</v>
      </c>
      <c r="F46" s="115">
        <v>1</v>
      </c>
      <c r="G46" s="115" t="s">
        <v>359</v>
      </c>
      <c r="H46" s="115">
        <v>3</v>
      </c>
      <c r="I46" s="117">
        <f>F46*H46*350</f>
        <v>1050</v>
      </c>
      <c r="J46" s="118">
        <v>7</v>
      </c>
      <c r="K46" s="117">
        <f>J46*300</f>
        <v>2100</v>
      </c>
      <c r="L46" s="117">
        <f>I46+K46</f>
        <v>3150</v>
      </c>
      <c r="M46" s="17" t="s">
        <v>353</v>
      </c>
      <c r="N46" s="115" t="s">
        <v>354</v>
      </c>
    </row>
    <row r="47" spans="1:14" s="109" customFormat="1" ht="18.75">
      <c r="A47" s="72"/>
      <c r="B47" s="116"/>
      <c r="C47" s="115"/>
      <c r="D47" s="116" t="s">
        <v>357</v>
      </c>
      <c r="E47" s="115"/>
      <c r="F47" s="115"/>
      <c r="G47" s="115"/>
      <c r="H47" s="115"/>
      <c r="I47" s="117">
        <f>F47*H47*350</f>
        <v>0</v>
      </c>
      <c r="J47" s="118"/>
      <c r="K47" s="117">
        <f>J47*300</f>
        <v>0</v>
      </c>
      <c r="L47" s="117">
        <f>I47+K47</f>
        <v>0</v>
      </c>
      <c r="M47" s="17"/>
      <c r="N47" s="115"/>
    </row>
    <row r="48" spans="1:14" s="109" customFormat="1" ht="18" thickBot="1">
      <c r="A48" s="88"/>
      <c r="B48" s="106"/>
      <c r="C48" s="71"/>
      <c r="D48" s="106"/>
      <c r="E48" s="71"/>
      <c r="F48" s="71"/>
      <c r="G48" s="71"/>
      <c r="H48" s="71"/>
      <c r="I48" s="107"/>
      <c r="J48" s="108"/>
      <c r="K48" s="107"/>
      <c r="L48" s="107"/>
      <c r="M48" s="71"/>
      <c r="N48" s="71"/>
    </row>
    <row r="49" spans="1:14" s="109" customFormat="1" ht="18.75">
      <c r="A49" s="124">
        <v>6</v>
      </c>
      <c r="B49" s="44" t="s">
        <v>22</v>
      </c>
      <c r="C49" s="89">
        <v>1</v>
      </c>
      <c r="D49" s="45"/>
      <c r="E49" s="43"/>
      <c r="F49" s="43"/>
      <c r="G49" s="43"/>
      <c r="H49" s="43"/>
      <c r="I49" s="74">
        <f aca="true" t="shared" si="3" ref="I49:I54">F49*H49*350</f>
        <v>0</v>
      </c>
      <c r="J49" s="126"/>
      <c r="K49" s="74">
        <f aca="true" t="shared" si="4" ref="K49:K54">J49*300</f>
        <v>0</v>
      </c>
      <c r="L49" s="74">
        <f aca="true" t="shared" si="5" ref="L49:L54">I49+K49</f>
        <v>0</v>
      </c>
      <c r="M49" s="70"/>
      <c r="N49" s="43"/>
    </row>
    <row r="50" spans="1:14" s="109" customFormat="1" ht="18.75">
      <c r="A50" s="87"/>
      <c r="B50" s="14" t="s">
        <v>273</v>
      </c>
      <c r="C50" s="115"/>
      <c r="D50" s="116" t="s">
        <v>208</v>
      </c>
      <c r="E50" s="115" t="s">
        <v>271</v>
      </c>
      <c r="F50" s="115">
        <v>4</v>
      </c>
      <c r="G50" s="115" t="s">
        <v>272</v>
      </c>
      <c r="H50" s="115">
        <v>5</v>
      </c>
      <c r="I50" s="117">
        <f t="shared" si="3"/>
        <v>7000</v>
      </c>
      <c r="J50" s="54">
        <v>93</v>
      </c>
      <c r="K50" s="117">
        <f t="shared" si="4"/>
        <v>27900</v>
      </c>
      <c r="L50" s="117">
        <f t="shared" si="5"/>
        <v>34900</v>
      </c>
      <c r="M50" s="17" t="s">
        <v>268</v>
      </c>
      <c r="N50" s="115" t="s">
        <v>269</v>
      </c>
    </row>
    <row r="51" spans="1:14" s="109" customFormat="1" ht="18.75">
      <c r="A51" s="87"/>
      <c r="B51" s="14"/>
      <c r="C51" s="115"/>
      <c r="D51" s="116"/>
      <c r="E51" s="115"/>
      <c r="F51" s="115"/>
      <c r="G51" s="115"/>
      <c r="H51" s="115"/>
      <c r="I51" s="117">
        <f t="shared" si="3"/>
        <v>0</v>
      </c>
      <c r="J51" s="54"/>
      <c r="K51" s="117">
        <f t="shared" si="4"/>
        <v>0</v>
      </c>
      <c r="L51" s="117">
        <f t="shared" si="5"/>
        <v>0</v>
      </c>
      <c r="M51" s="17"/>
      <c r="N51" s="115"/>
    </row>
    <row r="52" spans="1:14" s="109" customFormat="1" ht="18.75">
      <c r="A52" s="87"/>
      <c r="B52" s="14" t="s">
        <v>422</v>
      </c>
      <c r="C52" s="115"/>
      <c r="D52" s="116" t="s">
        <v>274</v>
      </c>
      <c r="E52" s="115" t="s">
        <v>275</v>
      </c>
      <c r="F52" s="115">
        <v>6</v>
      </c>
      <c r="G52" s="115" t="s">
        <v>272</v>
      </c>
      <c r="H52" s="115">
        <v>5</v>
      </c>
      <c r="I52" s="117">
        <f t="shared" si="3"/>
        <v>10500</v>
      </c>
      <c r="J52" s="54">
        <v>93</v>
      </c>
      <c r="K52" s="117">
        <f t="shared" si="4"/>
        <v>27900</v>
      </c>
      <c r="L52" s="117">
        <f t="shared" si="5"/>
        <v>38400</v>
      </c>
      <c r="M52" s="17"/>
      <c r="N52" s="115" t="s">
        <v>270</v>
      </c>
    </row>
    <row r="53" spans="1:14" s="109" customFormat="1" ht="19.5" thickBot="1">
      <c r="A53" s="88"/>
      <c r="B53" s="66"/>
      <c r="C53" s="67"/>
      <c r="D53" s="66"/>
      <c r="E53" s="67"/>
      <c r="F53" s="67"/>
      <c r="G53" s="67"/>
      <c r="H53" s="67"/>
      <c r="I53" s="68">
        <f t="shared" si="3"/>
        <v>0</v>
      </c>
      <c r="J53" s="128"/>
      <c r="K53" s="68">
        <f t="shared" si="4"/>
        <v>0</v>
      </c>
      <c r="L53" s="68">
        <f t="shared" si="5"/>
        <v>0</v>
      </c>
      <c r="M53" s="71"/>
      <c r="N53" s="67"/>
    </row>
    <row r="54" spans="1:14" s="109" customFormat="1" ht="18.75">
      <c r="A54" s="124">
        <v>7</v>
      </c>
      <c r="B54" s="44" t="s">
        <v>47</v>
      </c>
      <c r="C54" s="89">
        <v>1</v>
      </c>
      <c r="D54" s="44"/>
      <c r="E54" s="89"/>
      <c r="F54" s="89"/>
      <c r="G54" s="89"/>
      <c r="H54" s="89"/>
      <c r="I54" s="74">
        <f t="shared" si="3"/>
        <v>0</v>
      </c>
      <c r="J54" s="126"/>
      <c r="K54" s="74">
        <f t="shared" si="4"/>
        <v>0</v>
      </c>
      <c r="L54" s="74">
        <f t="shared" si="5"/>
        <v>0</v>
      </c>
      <c r="M54" s="70"/>
      <c r="N54" s="43"/>
    </row>
    <row r="55" spans="1:14" s="109" customFormat="1" ht="18.75">
      <c r="A55" s="87"/>
      <c r="B55" s="116" t="s">
        <v>207</v>
      </c>
      <c r="C55" s="115"/>
      <c r="D55" s="116" t="s">
        <v>208</v>
      </c>
      <c r="E55" s="115" t="s">
        <v>203</v>
      </c>
      <c r="F55" s="115">
        <v>2</v>
      </c>
      <c r="G55" s="115" t="s">
        <v>210</v>
      </c>
      <c r="H55" s="115">
        <v>3</v>
      </c>
      <c r="I55" s="117">
        <f>F55*H55*350</f>
        <v>2100</v>
      </c>
      <c r="J55" s="118">
        <v>26</v>
      </c>
      <c r="K55" s="117">
        <f>J55*300</f>
        <v>7800</v>
      </c>
      <c r="L55" s="117">
        <f>I55+K55</f>
        <v>9900</v>
      </c>
      <c r="M55" s="17" t="s">
        <v>205</v>
      </c>
      <c r="N55" s="115" t="s">
        <v>206</v>
      </c>
    </row>
    <row r="56" spans="1:14" s="109" customFormat="1" ht="18.75">
      <c r="A56" s="87"/>
      <c r="B56" s="116"/>
      <c r="C56" s="115"/>
      <c r="D56" s="116"/>
      <c r="E56" s="115"/>
      <c r="F56" s="115" t="s">
        <v>209</v>
      </c>
      <c r="G56" s="115"/>
      <c r="H56" s="115"/>
      <c r="I56" s="117"/>
      <c r="J56" s="54"/>
      <c r="K56" s="117">
        <f>J56*300</f>
        <v>0</v>
      </c>
      <c r="L56" s="117">
        <f>I56+K56</f>
        <v>0</v>
      </c>
      <c r="M56" s="17"/>
      <c r="N56" s="115"/>
    </row>
    <row r="57" spans="1:14" s="109" customFormat="1" ht="19.5" thickBot="1">
      <c r="A57" s="88"/>
      <c r="B57" s="66"/>
      <c r="C57" s="67"/>
      <c r="D57" s="66"/>
      <c r="E57" s="67"/>
      <c r="F57" s="67"/>
      <c r="G57" s="67"/>
      <c r="H57" s="67"/>
      <c r="I57" s="68"/>
      <c r="J57" s="128"/>
      <c r="K57" s="68"/>
      <c r="L57" s="68"/>
      <c r="M57" s="71"/>
      <c r="N57" s="67"/>
    </row>
    <row r="58" spans="1:14" s="109" customFormat="1" ht="18.75">
      <c r="A58" s="124">
        <v>8</v>
      </c>
      <c r="B58" s="44" t="s">
        <v>23</v>
      </c>
      <c r="C58" s="89">
        <v>2</v>
      </c>
      <c r="D58" s="45"/>
      <c r="E58" s="43"/>
      <c r="F58" s="43"/>
      <c r="G58" s="43"/>
      <c r="H58" s="43"/>
      <c r="I58" s="74">
        <f>F58*H58*350</f>
        <v>0</v>
      </c>
      <c r="J58" s="126"/>
      <c r="K58" s="74">
        <f>J58*300</f>
        <v>0</v>
      </c>
      <c r="L58" s="74">
        <f>I58+K58</f>
        <v>0</v>
      </c>
      <c r="M58" s="70"/>
      <c r="N58" s="43"/>
    </row>
    <row r="59" spans="1:18" ht="18.75">
      <c r="A59" s="87"/>
      <c r="B59" s="116" t="s">
        <v>372</v>
      </c>
      <c r="C59" s="115"/>
      <c r="D59" s="116" t="s">
        <v>424</v>
      </c>
      <c r="E59" s="115" t="s">
        <v>32</v>
      </c>
      <c r="F59" s="115">
        <v>2</v>
      </c>
      <c r="G59" s="115" t="s">
        <v>373</v>
      </c>
      <c r="H59" s="115">
        <v>5</v>
      </c>
      <c r="I59" s="117">
        <f>F59*H59*350</f>
        <v>3500</v>
      </c>
      <c r="J59" s="118">
        <v>12</v>
      </c>
      <c r="K59" s="117">
        <f>J59*300</f>
        <v>3600</v>
      </c>
      <c r="L59" s="117">
        <f>I59+K59</f>
        <v>7100</v>
      </c>
      <c r="M59" s="17" t="s">
        <v>371</v>
      </c>
      <c r="N59" s="115" t="s">
        <v>374</v>
      </c>
      <c r="O59" s="96"/>
      <c r="P59" s="96"/>
      <c r="Q59" s="96"/>
      <c r="R59" s="96"/>
    </row>
    <row r="60" spans="1:18" ht="18.75">
      <c r="A60" s="87"/>
      <c r="B60" s="116"/>
      <c r="C60" s="115"/>
      <c r="D60" s="116"/>
      <c r="E60" s="115"/>
      <c r="F60" s="115"/>
      <c r="G60" s="115"/>
      <c r="H60" s="115"/>
      <c r="I60" s="117">
        <f>F60*H60*350</f>
        <v>0</v>
      </c>
      <c r="J60" s="118"/>
      <c r="K60" s="117">
        <f>J60*300</f>
        <v>0</v>
      </c>
      <c r="L60" s="117">
        <f>I60+K60</f>
        <v>0</v>
      </c>
      <c r="M60" s="17"/>
      <c r="N60" s="115"/>
      <c r="O60" s="96"/>
      <c r="P60" s="96"/>
      <c r="Q60" s="96"/>
      <c r="R60" s="96"/>
    </row>
    <row r="61" spans="1:18" ht="18.75">
      <c r="A61" s="87"/>
      <c r="B61" s="116" t="s">
        <v>375</v>
      </c>
      <c r="C61" s="115"/>
      <c r="D61" s="116" t="s">
        <v>376</v>
      </c>
      <c r="E61" s="115" t="s">
        <v>197</v>
      </c>
      <c r="F61" s="115">
        <v>2</v>
      </c>
      <c r="G61" s="115" t="s">
        <v>377</v>
      </c>
      <c r="H61" s="115">
        <v>4</v>
      </c>
      <c r="I61" s="117">
        <f>F61*H61*350</f>
        <v>2800</v>
      </c>
      <c r="J61" s="118">
        <v>12</v>
      </c>
      <c r="K61" s="117">
        <f>J61*300</f>
        <v>3600</v>
      </c>
      <c r="L61" s="117">
        <f>I61+K61</f>
        <v>6400</v>
      </c>
      <c r="M61" s="17"/>
      <c r="N61" s="115" t="s">
        <v>378</v>
      </c>
      <c r="O61" s="96"/>
      <c r="P61" s="96"/>
      <c r="Q61" s="96"/>
      <c r="R61" s="96"/>
    </row>
    <row r="62" spans="1:18" ht="18" thickBot="1">
      <c r="A62" s="88"/>
      <c r="B62" s="106"/>
      <c r="C62" s="71"/>
      <c r="D62" s="106"/>
      <c r="E62" s="71"/>
      <c r="F62" s="71"/>
      <c r="G62" s="71"/>
      <c r="H62" s="71"/>
      <c r="I62" s="107"/>
      <c r="J62" s="108"/>
      <c r="K62" s="107"/>
      <c r="L62" s="107"/>
      <c r="M62" s="71"/>
      <c r="N62" s="71"/>
      <c r="O62" s="96"/>
      <c r="P62" s="96"/>
      <c r="Q62" s="96"/>
      <c r="R62" s="96"/>
    </row>
    <row r="63" spans="1:18" ht="18.75">
      <c r="A63" s="124">
        <v>9</v>
      </c>
      <c r="B63" s="44" t="s">
        <v>24</v>
      </c>
      <c r="C63" s="89">
        <v>2</v>
      </c>
      <c r="D63" s="45"/>
      <c r="E63" s="43"/>
      <c r="F63" s="43"/>
      <c r="G63" s="43"/>
      <c r="H63" s="43"/>
      <c r="I63" s="74">
        <f aca="true" t="shared" si="6" ref="I63:I70">F63*H63*350</f>
        <v>0</v>
      </c>
      <c r="J63" s="125"/>
      <c r="K63" s="74">
        <f aca="true" t="shared" si="7" ref="K63:K70">J63*300</f>
        <v>0</v>
      </c>
      <c r="L63" s="74">
        <f aca="true" t="shared" si="8" ref="L63:L70">I63+K63</f>
        <v>0</v>
      </c>
      <c r="M63" s="70"/>
      <c r="N63" s="43"/>
      <c r="O63" s="96"/>
      <c r="P63" s="96"/>
      <c r="Q63" s="96"/>
      <c r="R63" s="96"/>
    </row>
    <row r="64" spans="1:18" ht="18.75">
      <c r="A64" s="87"/>
      <c r="B64" s="116" t="s">
        <v>295</v>
      </c>
      <c r="C64" s="115"/>
      <c r="D64" s="116" t="s">
        <v>296</v>
      </c>
      <c r="E64" s="115" t="s">
        <v>297</v>
      </c>
      <c r="F64" s="115">
        <v>9</v>
      </c>
      <c r="G64" s="115" t="s">
        <v>299</v>
      </c>
      <c r="H64" s="115">
        <v>5</v>
      </c>
      <c r="I64" s="117">
        <f t="shared" si="6"/>
        <v>15750</v>
      </c>
      <c r="J64" s="118">
        <v>105</v>
      </c>
      <c r="K64" s="117">
        <f t="shared" si="7"/>
        <v>31500</v>
      </c>
      <c r="L64" s="117">
        <f t="shared" si="8"/>
        <v>47250</v>
      </c>
      <c r="M64" s="17" t="s">
        <v>294</v>
      </c>
      <c r="N64" s="115" t="s">
        <v>298</v>
      </c>
      <c r="O64" s="96"/>
      <c r="P64" s="96"/>
      <c r="Q64" s="96"/>
      <c r="R64" s="96"/>
    </row>
    <row r="65" spans="1:18" ht="18.75">
      <c r="A65" s="87"/>
      <c r="B65" s="116"/>
      <c r="C65" s="115"/>
      <c r="D65" s="116"/>
      <c r="E65" s="115"/>
      <c r="F65" s="115"/>
      <c r="G65" s="115"/>
      <c r="H65" s="115"/>
      <c r="I65" s="117">
        <f t="shared" si="6"/>
        <v>0</v>
      </c>
      <c r="J65" s="131"/>
      <c r="K65" s="81">
        <f t="shared" si="7"/>
        <v>0</v>
      </c>
      <c r="L65" s="117">
        <f t="shared" si="8"/>
        <v>0</v>
      </c>
      <c r="M65" s="17"/>
      <c r="N65" s="115"/>
      <c r="O65" s="96"/>
      <c r="P65" s="96"/>
      <c r="Q65" s="96"/>
      <c r="R65" s="96"/>
    </row>
    <row r="66" spans="1:18" ht="18.75">
      <c r="A66" s="87"/>
      <c r="B66" s="116" t="s">
        <v>300</v>
      </c>
      <c r="C66" s="115"/>
      <c r="D66" s="116" t="s">
        <v>301</v>
      </c>
      <c r="E66" s="115" t="s">
        <v>203</v>
      </c>
      <c r="F66" s="115">
        <v>1</v>
      </c>
      <c r="G66" s="115" t="s">
        <v>303</v>
      </c>
      <c r="H66" s="115">
        <v>3</v>
      </c>
      <c r="I66" s="129">
        <f t="shared" si="6"/>
        <v>1050</v>
      </c>
      <c r="J66" s="135" t="s">
        <v>304</v>
      </c>
      <c r="K66" s="136"/>
      <c r="L66" s="130">
        <f t="shared" si="8"/>
        <v>1050</v>
      </c>
      <c r="M66" s="17"/>
      <c r="N66" s="115" t="s">
        <v>302</v>
      </c>
      <c r="O66" s="96"/>
      <c r="P66" s="96"/>
      <c r="Q66" s="96"/>
      <c r="R66" s="96"/>
    </row>
    <row r="67" spans="1:18" ht="19.5" thickBot="1">
      <c r="A67" s="88"/>
      <c r="B67" s="66"/>
      <c r="C67" s="67"/>
      <c r="D67" s="66"/>
      <c r="E67" s="67"/>
      <c r="F67" s="67"/>
      <c r="G67" s="67"/>
      <c r="H67" s="67"/>
      <c r="I67" s="68">
        <f t="shared" si="6"/>
        <v>0</v>
      </c>
      <c r="J67" s="132"/>
      <c r="K67" s="68">
        <f t="shared" si="7"/>
        <v>0</v>
      </c>
      <c r="L67" s="68">
        <f t="shared" si="8"/>
        <v>0</v>
      </c>
      <c r="M67" s="71"/>
      <c r="N67" s="67"/>
      <c r="O67" s="96"/>
      <c r="P67" s="96"/>
      <c r="Q67" s="96"/>
      <c r="R67" s="96"/>
    </row>
    <row r="68" spans="1:18" ht="18.75">
      <c r="A68" s="124">
        <v>10</v>
      </c>
      <c r="B68" s="44" t="s">
        <v>25</v>
      </c>
      <c r="C68" s="89">
        <v>2</v>
      </c>
      <c r="D68" s="45"/>
      <c r="E68" s="43"/>
      <c r="F68" s="43"/>
      <c r="G68" s="43"/>
      <c r="H68" s="43"/>
      <c r="I68" s="74">
        <f t="shared" si="6"/>
        <v>0</v>
      </c>
      <c r="J68" s="126"/>
      <c r="K68" s="74">
        <f t="shared" si="7"/>
        <v>0</v>
      </c>
      <c r="L68" s="74">
        <f t="shared" si="8"/>
        <v>0</v>
      </c>
      <c r="M68" s="70"/>
      <c r="N68" s="43"/>
      <c r="O68" s="96"/>
      <c r="P68" s="96"/>
      <c r="Q68" s="96"/>
      <c r="R68" s="96"/>
    </row>
    <row r="69" spans="1:18" ht="18.75">
      <c r="A69" s="87"/>
      <c r="B69" s="116" t="s">
        <v>368</v>
      </c>
      <c r="C69" s="115"/>
      <c r="D69" s="116" t="s">
        <v>369</v>
      </c>
      <c r="E69" s="115" t="s">
        <v>321</v>
      </c>
      <c r="F69" s="115">
        <v>0</v>
      </c>
      <c r="G69" s="115"/>
      <c r="H69" s="115">
        <v>0</v>
      </c>
      <c r="I69" s="117">
        <f t="shared" si="6"/>
        <v>0</v>
      </c>
      <c r="J69" s="118">
        <v>43</v>
      </c>
      <c r="K69" s="117">
        <f t="shared" si="7"/>
        <v>12900</v>
      </c>
      <c r="L69" s="117">
        <f t="shared" si="8"/>
        <v>12900</v>
      </c>
      <c r="M69" s="17" t="s">
        <v>366</v>
      </c>
      <c r="N69" s="115" t="s">
        <v>367</v>
      </c>
      <c r="O69" s="96"/>
      <c r="P69" s="96"/>
      <c r="Q69" s="96"/>
      <c r="R69" s="96"/>
    </row>
    <row r="70" spans="1:18" ht="18.75">
      <c r="A70" s="87"/>
      <c r="B70" s="116"/>
      <c r="C70" s="115"/>
      <c r="D70" s="116" t="s">
        <v>370</v>
      </c>
      <c r="E70" s="115"/>
      <c r="F70" s="115"/>
      <c r="G70" s="115"/>
      <c r="H70" s="115"/>
      <c r="I70" s="117">
        <f t="shared" si="6"/>
        <v>0</v>
      </c>
      <c r="J70" s="118"/>
      <c r="K70" s="117">
        <f t="shared" si="7"/>
        <v>0</v>
      </c>
      <c r="L70" s="117">
        <f t="shared" si="8"/>
        <v>0</v>
      </c>
      <c r="M70" s="17"/>
      <c r="N70" s="115"/>
      <c r="O70" s="96"/>
      <c r="P70" s="96"/>
      <c r="Q70" s="96"/>
      <c r="R70" s="96"/>
    </row>
    <row r="71" spans="1:18" ht="18" thickBot="1">
      <c r="A71" s="88"/>
      <c r="B71" s="106"/>
      <c r="C71" s="71"/>
      <c r="D71" s="106"/>
      <c r="E71" s="71"/>
      <c r="F71" s="71"/>
      <c r="G71" s="71"/>
      <c r="H71" s="71"/>
      <c r="I71" s="107"/>
      <c r="J71" s="108"/>
      <c r="K71" s="107"/>
      <c r="L71" s="107"/>
      <c r="M71" s="71"/>
      <c r="N71" s="71"/>
      <c r="O71" s="96"/>
      <c r="P71" s="96"/>
      <c r="Q71" s="96"/>
      <c r="R71" s="96"/>
    </row>
    <row r="72" spans="1:18" ht="18.75">
      <c r="A72" s="124">
        <v>11</v>
      </c>
      <c r="B72" s="44" t="s">
        <v>26</v>
      </c>
      <c r="C72" s="89">
        <v>2</v>
      </c>
      <c r="D72" s="45"/>
      <c r="E72" s="43"/>
      <c r="F72" s="43"/>
      <c r="G72" s="43"/>
      <c r="H72" s="43"/>
      <c r="I72" s="74">
        <f>F72*H72*350</f>
        <v>0</v>
      </c>
      <c r="J72" s="125"/>
      <c r="K72" s="74">
        <f>J72*300</f>
        <v>0</v>
      </c>
      <c r="L72" s="74">
        <f>I72+K72</f>
        <v>0</v>
      </c>
      <c r="M72" s="70"/>
      <c r="N72" s="43"/>
      <c r="O72" s="96"/>
      <c r="P72" s="96"/>
      <c r="Q72" s="96"/>
      <c r="R72" s="96"/>
    </row>
    <row r="73" spans="1:18" ht="18.75">
      <c r="A73" s="87"/>
      <c r="B73" s="51" t="s">
        <v>244</v>
      </c>
      <c r="C73" s="16"/>
      <c r="D73" s="52" t="s">
        <v>245</v>
      </c>
      <c r="E73" s="16" t="s">
        <v>247</v>
      </c>
      <c r="F73" s="16">
        <v>1</v>
      </c>
      <c r="G73" s="16" t="s">
        <v>248</v>
      </c>
      <c r="H73" s="16">
        <v>3</v>
      </c>
      <c r="I73" s="117">
        <f>F73*H73*350</f>
        <v>1050</v>
      </c>
      <c r="J73" s="118">
        <v>7</v>
      </c>
      <c r="K73" s="117">
        <f>J73*300</f>
        <v>2100</v>
      </c>
      <c r="L73" s="117">
        <f>I73+K73</f>
        <v>3150</v>
      </c>
      <c r="M73" s="94" t="s">
        <v>242</v>
      </c>
      <c r="N73" s="16" t="s">
        <v>243</v>
      </c>
      <c r="O73" s="96"/>
      <c r="P73" s="96"/>
      <c r="Q73" s="96"/>
      <c r="R73" s="96"/>
    </row>
    <row r="74" spans="1:18" ht="18.75">
      <c r="A74" s="87"/>
      <c r="B74" s="116"/>
      <c r="C74" s="115"/>
      <c r="D74" s="116" t="s">
        <v>246</v>
      </c>
      <c r="E74" s="115"/>
      <c r="F74" s="115"/>
      <c r="G74" s="115"/>
      <c r="H74" s="115"/>
      <c r="I74" s="117">
        <f>F74*H74*350</f>
        <v>0</v>
      </c>
      <c r="J74" s="118"/>
      <c r="K74" s="117">
        <f>J74*300</f>
        <v>0</v>
      </c>
      <c r="L74" s="117">
        <f>I74+K74</f>
        <v>0</v>
      </c>
      <c r="M74" s="17"/>
      <c r="N74" s="115"/>
      <c r="O74" s="96"/>
      <c r="P74" s="96"/>
      <c r="Q74" s="96"/>
      <c r="R74" s="96"/>
    </row>
    <row r="75" spans="1:18" ht="18.75">
      <c r="A75" s="87"/>
      <c r="B75" s="116" t="s">
        <v>423</v>
      </c>
      <c r="C75" s="115"/>
      <c r="D75" s="50" t="s">
        <v>381</v>
      </c>
      <c r="E75" s="115" t="s">
        <v>36</v>
      </c>
      <c r="F75" s="115">
        <v>12</v>
      </c>
      <c r="G75" s="115" t="s">
        <v>380</v>
      </c>
      <c r="H75" s="115">
        <v>5</v>
      </c>
      <c r="I75" s="117">
        <f>F75*H75*350</f>
        <v>21000</v>
      </c>
      <c r="J75" s="118">
        <v>162</v>
      </c>
      <c r="K75" s="117">
        <f>J75*300</f>
        <v>48600</v>
      </c>
      <c r="L75" s="117">
        <f>I75+K75</f>
        <v>69600</v>
      </c>
      <c r="M75" s="17" t="s">
        <v>379</v>
      </c>
      <c r="N75" s="115" t="s">
        <v>380</v>
      </c>
      <c r="O75" s="96"/>
      <c r="P75" s="96"/>
      <c r="Q75" s="96"/>
      <c r="R75" s="96"/>
    </row>
    <row r="76" spans="1:18" ht="18.75">
      <c r="A76" s="87"/>
      <c r="B76" s="116"/>
      <c r="C76" s="115"/>
      <c r="D76" s="116" t="s">
        <v>382</v>
      </c>
      <c r="E76" s="115"/>
      <c r="F76" s="115"/>
      <c r="G76" s="115"/>
      <c r="H76" s="115"/>
      <c r="I76" s="117">
        <f>F76*H76*350</f>
        <v>0</v>
      </c>
      <c r="J76" s="118"/>
      <c r="K76" s="117">
        <f>J76*300</f>
        <v>0</v>
      </c>
      <c r="L76" s="117">
        <f>I76+K76</f>
        <v>0</v>
      </c>
      <c r="M76" s="17"/>
      <c r="N76" s="115"/>
      <c r="O76" s="96"/>
      <c r="P76" s="96"/>
      <c r="Q76" s="96"/>
      <c r="R76" s="96"/>
    </row>
    <row r="77" spans="1:18" ht="18" thickBot="1">
      <c r="A77" s="88"/>
      <c r="B77" s="106"/>
      <c r="C77" s="71"/>
      <c r="D77" s="106"/>
      <c r="E77" s="71"/>
      <c r="F77" s="71"/>
      <c r="G77" s="71"/>
      <c r="H77" s="71"/>
      <c r="I77" s="107"/>
      <c r="J77" s="108"/>
      <c r="K77" s="107"/>
      <c r="L77" s="107"/>
      <c r="M77" s="71"/>
      <c r="N77" s="71"/>
      <c r="O77" s="96"/>
      <c r="P77" s="96"/>
      <c r="Q77" s="96"/>
      <c r="R77" s="96"/>
    </row>
    <row r="78" spans="1:18" ht="18.75">
      <c r="A78" s="124">
        <v>12</v>
      </c>
      <c r="B78" s="44" t="s">
        <v>27</v>
      </c>
      <c r="C78" s="89">
        <v>2</v>
      </c>
      <c r="D78" s="45"/>
      <c r="E78" s="43"/>
      <c r="F78" s="43"/>
      <c r="G78" s="43"/>
      <c r="H78" s="43"/>
      <c r="I78" s="74">
        <f>F78*H78*350</f>
        <v>0</v>
      </c>
      <c r="J78" s="125"/>
      <c r="K78" s="74">
        <f>J78*300</f>
        <v>0</v>
      </c>
      <c r="L78" s="74">
        <f>I78+K78</f>
        <v>0</v>
      </c>
      <c r="M78" s="70"/>
      <c r="N78" s="43"/>
      <c r="O78" s="96"/>
      <c r="P78" s="96"/>
      <c r="Q78" s="96"/>
      <c r="R78" s="96"/>
    </row>
    <row r="79" spans="1:18" ht="18.75">
      <c r="A79" s="87"/>
      <c r="B79" s="116" t="s">
        <v>395</v>
      </c>
      <c r="C79" s="115"/>
      <c r="D79" s="116" t="s">
        <v>396</v>
      </c>
      <c r="E79" s="115" t="s">
        <v>297</v>
      </c>
      <c r="F79" s="115">
        <v>6</v>
      </c>
      <c r="G79" s="115" t="s">
        <v>398</v>
      </c>
      <c r="H79" s="115">
        <v>3</v>
      </c>
      <c r="I79" s="117">
        <f>F79*H79*350</f>
        <v>6300</v>
      </c>
      <c r="J79" s="118">
        <v>84</v>
      </c>
      <c r="K79" s="117">
        <f>J79*300</f>
        <v>25200</v>
      </c>
      <c r="L79" s="117">
        <f>I79+K79</f>
        <v>31500</v>
      </c>
      <c r="M79" s="17" t="s">
        <v>393</v>
      </c>
      <c r="N79" s="115" t="s">
        <v>394</v>
      </c>
      <c r="O79" s="96"/>
      <c r="P79" s="96"/>
      <c r="Q79" s="96"/>
      <c r="R79" s="96"/>
    </row>
    <row r="80" spans="1:14" s="79" customFormat="1" ht="18.75">
      <c r="A80" s="87"/>
      <c r="B80" s="116"/>
      <c r="C80" s="115"/>
      <c r="D80" s="116" t="s">
        <v>397</v>
      </c>
      <c r="E80" s="115"/>
      <c r="F80" s="115"/>
      <c r="G80" s="115"/>
      <c r="H80" s="115"/>
      <c r="I80" s="117">
        <f>F80*H80*350</f>
        <v>0</v>
      </c>
      <c r="J80" s="118"/>
      <c r="K80" s="117">
        <f>J80*300</f>
        <v>0</v>
      </c>
      <c r="L80" s="117">
        <f>I80+K80</f>
        <v>0</v>
      </c>
      <c r="M80" s="17"/>
      <c r="N80" s="115"/>
    </row>
    <row r="81" spans="1:14" s="79" customFormat="1" ht="18" thickBot="1">
      <c r="A81" s="88"/>
      <c r="B81" s="106"/>
      <c r="C81" s="71"/>
      <c r="D81" s="106"/>
      <c r="E81" s="71"/>
      <c r="F81" s="71"/>
      <c r="G81" s="71"/>
      <c r="H81" s="71"/>
      <c r="I81" s="107"/>
      <c r="J81" s="108"/>
      <c r="K81" s="107"/>
      <c r="L81" s="107"/>
      <c r="M81" s="71"/>
      <c r="N81" s="71"/>
    </row>
    <row r="82" spans="1:14" s="79" customFormat="1" ht="18.75">
      <c r="A82" s="124">
        <v>13</v>
      </c>
      <c r="B82" s="44" t="s">
        <v>28</v>
      </c>
      <c r="C82" s="89">
        <v>1</v>
      </c>
      <c r="D82" s="45"/>
      <c r="E82" s="43"/>
      <c r="F82" s="43"/>
      <c r="G82" s="43"/>
      <c r="H82" s="43"/>
      <c r="I82" s="74">
        <f aca="true" t="shared" si="9" ref="I82:I89">F82*H82*350</f>
        <v>0</v>
      </c>
      <c r="J82" s="125"/>
      <c r="K82" s="74">
        <f aca="true" t="shared" si="10" ref="K82:K92">J82*300</f>
        <v>0</v>
      </c>
      <c r="L82" s="74">
        <f aca="true" t="shared" si="11" ref="L82:L92">I82+K82</f>
        <v>0</v>
      </c>
      <c r="M82" s="70"/>
      <c r="N82" s="43"/>
    </row>
    <row r="83" spans="1:14" s="79" customFormat="1" ht="18.75">
      <c r="A83" s="87"/>
      <c r="B83" s="52" t="s">
        <v>195</v>
      </c>
      <c r="C83" s="16"/>
      <c r="D83" s="51" t="s">
        <v>196</v>
      </c>
      <c r="E83" s="16" t="s">
        <v>197</v>
      </c>
      <c r="F83" s="16">
        <v>1</v>
      </c>
      <c r="G83" s="16" t="s">
        <v>198</v>
      </c>
      <c r="H83" s="16">
        <v>3</v>
      </c>
      <c r="I83" s="117">
        <f t="shared" si="9"/>
        <v>1050</v>
      </c>
      <c r="J83" s="118">
        <v>19</v>
      </c>
      <c r="K83" s="117">
        <f t="shared" si="10"/>
        <v>5700</v>
      </c>
      <c r="L83" s="117">
        <f t="shared" si="11"/>
        <v>6750</v>
      </c>
      <c r="M83" s="94" t="s">
        <v>193</v>
      </c>
      <c r="N83" s="16" t="s">
        <v>194</v>
      </c>
    </row>
    <row r="84" spans="1:14" s="79" customFormat="1" ht="19.5" thickBot="1">
      <c r="A84" s="88"/>
      <c r="B84" s="66"/>
      <c r="C84" s="67"/>
      <c r="D84" s="66"/>
      <c r="E84" s="67"/>
      <c r="F84" s="67"/>
      <c r="G84" s="67"/>
      <c r="H84" s="67"/>
      <c r="I84" s="68">
        <f t="shared" si="9"/>
        <v>0</v>
      </c>
      <c r="J84" s="132"/>
      <c r="K84" s="68">
        <f t="shared" si="10"/>
        <v>0</v>
      </c>
      <c r="L84" s="68">
        <f t="shared" si="11"/>
        <v>0</v>
      </c>
      <c r="M84" s="71"/>
      <c r="N84" s="67"/>
    </row>
    <row r="85" spans="1:14" s="79" customFormat="1" ht="18.75">
      <c r="A85" s="124">
        <v>14</v>
      </c>
      <c r="B85" s="44" t="s">
        <v>29</v>
      </c>
      <c r="C85" s="89">
        <v>1</v>
      </c>
      <c r="D85" s="45"/>
      <c r="E85" s="43"/>
      <c r="F85" s="43"/>
      <c r="G85" s="43"/>
      <c r="H85" s="43"/>
      <c r="I85" s="74">
        <f t="shared" si="9"/>
        <v>0</v>
      </c>
      <c r="J85" s="125"/>
      <c r="K85" s="74">
        <f t="shared" si="10"/>
        <v>0</v>
      </c>
      <c r="L85" s="74">
        <f t="shared" si="11"/>
        <v>0</v>
      </c>
      <c r="M85" s="70"/>
      <c r="N85" s="43"/>
    </row>
    <row r="86" spans="1:14" s="79" customFormat="1" ht="18.75">
      <c r="A86" s="87"/>
      <c r="B86" s="116" t="s">
        <v>216</v>
      </c>
      <c r="C86" s="122"/>
      <c r="D86" s="116" t="s">
        <v>217</v>
      </c>
      <c r="E86" s="115"/>
      <c r="F86" s="115">
        <v>3</v>
      </c>
      <c r="G86" s="115" t="s">
        <v>219</v>
      </c>
      <c r="H86" s="115">
        <v>3</v>
      </c>
      <c r="I86" s="117">
        <f t="shared" si="9"/>
        <v>3150</v>
      </c>
      <c r="J86" s="118">
        <v>56</v>
      </c>
      <c r="K86" s="117">
        <f t="shared" si="10"/>
        <v>16800</v>
      </c>
      <c r="L86" s="117">
        <f t="shared" si="11"/>
        <v>19950</v>
      </c>
      <c r="M86" s="17" t="s">
        <v>220</v>
      </c>
      <c r="N86" s="115" t="s">
        <v>218</v>
      </c>
    </row>
    <row r="87" spans="1:14" s="79" customFormat="1" ht="19.5" thickBot="1">
      <c r="A87" s="88"/>
      <c r="B87" s="80"/>
      <c r="C87" s="64"/>
      <c r="D87" s="66"/>
      <c r="E87" s="67"/>
      <c r="F87" s="67"/>
      <c r="G87" s="67"/>
      <c r="H87" s="67"/>
      <c r="I87" s="68">
        <f t="shared" si="9"/>
        <v>0</v>
      </c>
      <c r="J87" s="132"/>
      <c r="K87" s="68">
        <f t="shared" si="10"/>
        <v>0</v>
      </c>
      <c r="L87" s="68">
        <f t="shared" si="11"/>
        <v>0</v>
      </c>
      <c r="M87" s="71"/>
      <c r="N87" s="67"/>
    </row>
    <row r="88" spans="1:14" s="79" customFormat="1" ht="18.75">
      <c r="A88" s="124">
        <v>15</v>
      </c>
      <c r="B88" s="44" t="s">
        <v>29</v>
      </c>
      <c r="C88" s="89">
        <v>2</v>
      </c>
      <c r="D88" s="45"/>
      <c r="E88" s="43"/>
      <c r="F88" s="43"/>
      <c r="G88" s="43"/>
      <c r="H88" s="43"/>
      <c r="I88" s="74">
        <f t="shared" si="9"/>
        <v>0</v>
      </c>
      <c r="J88" s="126"/>
      <c r="K88" s="74">
        <f t="shared" si="10"/>
        <v>0</v>
      </c>
      <c r="L88" s="74">
        <f t="shared" si="11"/>
        <v>0</v>
      </c>
      <c r="M88" s="70"/>
      <c r="N88" s="43"/>
    </row>
    <row r="89" spans="1:14" s="79" customFormat="1" ht="18.75">
      <c r="A89" s="87"/>
      <c r="B89" s="116" t="s">
        <v>228</v>
      </c>
      <c r="C89" s="115"/>
      <c r="D89" s="15" t="s">
        <v>229</v>
      </c>
      <c r="E89" s="115" t="s">
        <v>236</v>
      </c>
      <c r="F89" s="115">
        <v>2</v>
      </c>
      <c r="G89" s="115" t="s">
        <v>230</v>
      </c>
      <c r="H89" s="115">
        <v>3</v>
      </c>
      <c r="I89" s="117">
        <f t="shared" si="9"/>
        <v>2100</v>
      </c>
      <c r="J89" s="118">
        <v>38</v>
      </c>
      <c r="K89" s="117">
        <f t="shared" si="10"/>
        <v>11400</v>
      </c>
      <c r="L89" s="117">
        <f t="shared" si="11"/>
        <v>13500</v>
      </c>
      <c r="M89" s="17" t="s">
        <v>227</v>
      </c>
      <c r="N89" s="115" t="s">
        <v>231</v>
      </c>
    </row>
    <row r="90" spans="1:14" s="79" customFormat="1" ht="18.75">
      <c r="A90" s="87"/>
      <c r="B90" s="116"/>
      <c r="C90" s="115"/>
      <c r="D90" s="116" t="s">
        <v>233</v>
      </c>
      <c r="E90" s="115"/>
      <c r="F90" s="115" t="s">
        <v>238</v>
      </c>
      <c r="G90" s="115"/>
      <c r="H90" s="115"/>
      <c r="I90" s="117"/>
      <c r="J90" s="118"/>
      <c r="K90" s="117">
        <f t="shared" si="10"/>
        <v>0</v>
      </c>
      <c r="L90" s="117">
        <f t="shared" si="11"/>
        <v>0</v>
      </c>
      <c r="M90" s="17"/>
      <c r="N90" s="115"/>
    </row>
    <row r="91" spans="1:14" s="79" customFormat="1" ht="18.75">
      <c r="A91" s="87"/>
      <c r="B91" s="116" t="s">
        <v>232</v>
      </c>
      <c r="C91" s="115"/>
      <c r="D91" s="116" t="s">
        <v>234</v>
      </c>
      <c r="E91" s="115" t="s">
        <v>237</v>
      </c>
      <c r="F91" s="115">
        <v>7</v>
      </c>
      <c r="G91" s="115" t="s">
        <v>240</v>
      </c>
      <c r="H91" s="115">
        <v>3</v>
      </c>
      <c r="I91" s="117">
        <f>F91*H91*350</f>
        <v>7350</v>
      </c>
      <c r="J91" s="118">
        <v>99</v>
      </c>
      <c r="K91" s="117">
        <f t="shared" si="10"/>
        <v>29700</v>
      </c>
      <c r="L91" s="117">
        <f t="shared" si="11"/>
        <v>37050</v>
      </c>
      <c r="M91" s="17"/>
      <c r="N91" s="115" t="s">
        <v>241</v>
      </c>
    </row>
    <row r="92" spans="1:14" s="79" customFormat="1" ht="18.75">
      <c r="A92" s="87"/>
      <c r="B92" s="116"/>
      <c r="C92" s="115"/>
      <c r="D92" s="116" t="s">
        <v>235</v>
      </c>
      <c r="E92" s="115"/>
      <c r="F92" s="115" t="s">
        <v>239</v>
      </c>
      <c r="G92" s="115"/>
      <c r="H92" s="115"/>
      <c r="I92" s="117"/>
      <c r="J92" s="118"/>
      <c r="K92" s="117">
        <f t="shared" si="10"/>
        <v>0</v>
      </c>
      <c r="L92" s="117">
        <f t="shared" si="11"/>
        <v>0</v>
      </c>
      <c r="M92" s="17"/>
      <c r="N92" s="115"/>
    </row>
    <row r="93" spans="1:14" s="79" customFormat="1" ht="18" thickBot="1">
      <c r="A93" s="88"/>
      <c r="B93" s="106"/>
      <c r="C93" s="71"/>
      <c r="D93" s="106"/>
      <c r="E93" s="71"/>
      <c r="F93" s="71"/>
      <c r="G93" s="71"/>
      <c r="H93" s="71"/>
      <c r="I93" s="107"/>
      <c r="J93" s="108"/>
      <c r="K93" s="107"/>
      <c r="L93" s="107"/>
      <c r="M93" s="71"/>
      <c r="N93" s="71"/>
    </row>
    <row r="94" spans="1:14" s="79" customFormat="1" ht="18.75">
      <c r="A94" s="124">
        <v>16</v>
      </c>
      <c r="B94" s="44" t="s">
        <v>30</v>
      </c>
      <c r="C94" s="89">
        <v>2</v>
      </c>
      <c r="D94" s="133"/>
      <c r="E94" s="43"/>
      <c r="F94" s="43"/>
      <c r="G94" s="43"/>
      <c r="H94" s="43"/>
      <c r="I94" s="74">
        <f aca="true" t="shared" si="12" ref="I94:I99">F94*H94*350</f>
        <v>0</v>
      </c>
      <c r="J94" s="125"/>
      <c r="K94" s="74">
        <f aca="true" t="shared" si="13" ref="K94:K99">J94*300</f>
        <v>0</v>
      </c>
      <c r="L94" s="74">
        <f aca="true" t="shared" si="14" ref="L94:L99">I94+K94</f>
        <v>0</v>
      </c>
      <c r="M94" s="70"/>
      <c r="N94" s="43"/>
    </row>
    <row r="95" spans="1:14" s="79" customFormat="1" ht="18.75">
      <c r="A95" s="87"/>
      <c r="B95" s="116" t="s">
        <v>258</v>
      </c>
      <c r="C95" s="115"/>
      <c r="D95" s="15" t="s">
        <v>259</v>
      </c>
      <c r="E95" s="115" t="s">
        <v>247</v>
      </c>
      <c r="F95" s="115">
        <v>1</v>
      </c>
      <c r="G95" s="115" t="s">
        <v>260</v>
      </c>
      <c r="H95" s="115">
        <v>4</v>
      </c>
      <c r="I95" s="117">
        <f t="shared" si="12"/>
        <v>1400</v>
      </c>
      <c r="J95" s="118">
        <v>16</v>
      </c>
      <c r="K95" s="117">
        <f t="shared" si="13"/>
        <v>4800</v>
      </c>
      <c r="L95" s="117">
        <f t="shared" si="14"/>
        <v>6200</v>
      </c>
      <c r="M95" s="17" t="s">
        <v>256</v>
      </c>
      <c r="N95" s="115" t="s">
        <v>257</v>
      </c>
    </row>
    <row r="96" spans="1:14" s="79" customFormat="1" ht="19.5" thickBot="1">
      <c r="A96" s="88"/>
      <c r="B96" s="66"/>
      <c r="C96" s="67"/>
      <c r="D96" s="134"/>
      <c r="E96" s="67"/>
      <c r="F96" s="67"/>
      <c r="G96" s="67"/>
      <c r="H96" s="67"/>
      <c r="I96" s="68">
        <f t="shared" si="12"/>
        <v>0</v>
      </c>
      <c r="J96" s="132"/>
      <c r="K96" s="68">
        <f t="shared" si="13"/>
        <v>0</v>
      </c>
      <c r="L96" s="68">
        <f t="shared" si="14"/>
        <v>0</v>
      </c>
      <c r="M96" s="71"/>
      <c r="N96" s="67"/>
    </row>
    <row r="97" spans="1:14" s="79" customFormat="1" ht="18.75">
      <c r="A97" s="124">
        <v>17</v>
      </c>
      <c r="B97" s="44" t="s">
        <v>31</v>
      </c>
      <c r="C97" s="89">
        <v>1</v>
      </c>
      <c r="D97" s="133"/>
      <c r="E97" s="43"/>
      <c r="F97" s="43"/>
      <c r="G97" s="43"/>
      <c r="H97" s="43"/>
      <c r="I97" s="74">
        <f t="shared" si="12"/>
        <v>0</v>
      </c>
      <c r="J97" s="125"/>
      <c r="K97" s="74">
        <f t="shared" si="13"/>
        <v>0</v>
      </c>
      <c r="L97" s="74">
        <f t="shared" si="14"/>
        <v>0</v>
      </c>
      <c r="M97" s="70"/>
      <c r="N97" s="43"/>
    </row>
    <row r="98" spans="1:14" s="79" customFormat="1" ht="18.75">
      <c r="A98" s="87"/>
      <c r="B98" s="116" t="s">
        <v>263</v>
      </c>
      <c r="C98" s="115"/>
      <c r="D98" s="15" t="s">
        <v>264</v>
      </c>
      <c r="E98" s="115" t="s">
        <v>266</v>
      </c>
      <c r="F98" s="115">
        <v>3</v>
      </c>
      <c r="G98" s="115" t="s">
        <v>267</v>
      </c>
      <c r="H98" s="115">
        <v>3</v>
      </c>
      <c r="I98" s="117">
        <f t="shared" si="12"/>
        <v>3150</v>
      </c>
      <c r="J98" s="118">
        <v>68</v>
      </c>
      <c r="K98" s="117">
        <f t="shared" si="13"/>
        <v>20400</v>
      </c>
      <c r="L98" s="117">
        <f t="shared" si="14"/>
        <v>23550</v>
      </c>
      <c r="M98" s="17" t="s">
        <v>261</v>
      </c>
      <c r="N98" s="115" t="s">
        <v>262</v>
      </c>
    </row>
    <row r="99" spans="1:14" s="79" customFormat="1" ht="18.75">
      <c r="A99" s="87"/>
      <c r="B99" s="116"/>
      <c r="C99" s="115"/>
      <c r="D99" s="15" t="s">
        <v>265</v>
      </c>
      <c r="E99" s="115"/>
      <c r="F99" s="115"/>
      <c r="G99" s="115"/>
      <c r="H99" s="115"/>
      <c r="I99" s="117">
        <f t="shared" si="12"/>
        <v>0</v>
      </c>
      <c r="J99" s="118"/>
      <c r="K99" s="117">
        <f t="shared" si="13"/>
        <v>0</v>
      </c>
      <c r="L99" s="117">
        <f t="shared" si="14"/>
        <v>0</v>
      </c>
      <c r="M99" s="17"/>
      <c r="N99" s="115"/>
    </row>
    <row r="100" spans="1:14" s="79" customFormat="1" ht="19.5" thickBot="1">
      <c r="A100" s="88"/>
      <c r="B100" s="66"/>
      <c r="C100" s="67"/>
      <c r="D100" s="134"/>
      <c r="E100" s="67"/>
      <c r="F100" s="67"/>
      <c r="G100" s="67"/>
      <c r="H100" s="67"/>
      <c r="I100" s="68"/>
      <c r="J100" s="132"/>
      <c r="K100" s="68"/>
      <c r="L100" s="68"/>
      <c r="M100" s="71"/>
      <c r="N100" s="67"/>
    </row>
    <row r="101" spans="1:14" s="96" customFormat="1" ht="17.25">
      <c r="A101" s="390" t="s">
        <v>15</v>
      </c>
      <c r="B101" s="390"/>
      <c r="C101" s="390"/>
      <c r="D101" s="390"/>
      <c r="E101" s="390"/>
      <c r="F101" s="390"/>
      <c r="G101" s="390"/>
      <c r="H101" s="390"/>
      <c r="I101" s="102"/>
      <c r="J101" s="110"/>
      <c r="K101" s="102"/>
      <c r="L101" s="102">
        <f>SUM(L6:L100)</f>
        <v>594550</v>
      </c>
      <c r="M101" s="70"/>
      <c r="N101" s="70"/>
    </row>
    <row r="102" spans="1:14" s="96" customFormat="1" ht="17.25">
      <c r="A102" s="111"/>
      <c r="B102" s="111"/>
      <c r="C102" s="112"/>
      <c r="D102" s="97"/>
      <c r="E102" s="73"/>
      <c r="F102" s="97"/>
      <c r="G102" s="97"/>
      <c r="H102" s="97"/>
      <c r="I102" s="97"/>
      <c r="J102" s="73"/>
      <c r="K102" s="97"/>
      <c r="L102" s="97"/>
      <c r="M102" s="73"/>
      <c r="N102" s="73"/>
    </row>
    <row r="103" spans="1:14" s="96" customFormat="1" ht="17.25">
      <c r="A103" s="111"/>
      <c r="B103" s="111"/>
      <c r="C103" s="112"/>
      <c r="D103" s="97"/>
      <c r="E103" s="73"/>
      <c r="F103" s="97"/>
      <c r="G103" s="97"/>
      <c r="H103" s="97"/>
      <c r="I103" s="97"/>
      <c r="J103" s="73"/>
      <c r="K103" s="97"/>
      <c r="L103" s="97"/>
      <c r="M103" s="73"/>
      <c r="N103" s="73"/>
    </row>
    <row r="104" spans="1:14" s="96" customFormat="1" ht="17.25">
      <c r="A104" s="111"/>
      <c r="B104" s="111"/>
      <c r="C104" s="112"/>
      <c r="D104" s="97"/>
      <c r="E104" s="73"/>
      <c r="F104" s="97"/>
      <c r="G104" s="97"/>
      <c r="H104" s="97"/>
      <c r="I104" s="97"/>
      <c r="J104" s="73"/>
      <c r="K104" s="97"/>
      <c r="L104" s="97"/>
      <c r="M104" s="73"/>
      <c r="N104" s="73"/>
    </row>
    <row r="105" spans="1:14" s="96" customFormat="1" ht="17.25">
      <c r="A105" s="111"/>
      <c r="B105" s="111"/>
      <c r="C105" s="112"/>
      <c r="D105" s="97"/>
      <c r="E105" s="73"/>
      <c r="F105" s="97"/>
      <c r="G105" s="97"/>
      <c r="H105" s="97"/>
      <c r="I105" s="97"/>
      <c r="J105" s="73"/>
      <c r="K105" s="97"/>
      <c r="L105" s="97"/>
      <c r="M105" s="73"/>
      <c r="N105" s="73"/>
    </row>
    <row r="106" spans="1:14" s="96" customFormat="1" ht="17.25">
      <c r="A106" s="111"/>
      <c r="B106" s="111"/>
      <c r="C106" s="112"/>
      <c r="D106" s="97"/>
      <c r="E106" s="73"/>
      <c r="F106" s="97"/>
      <c r="G106" s="97"/>
      <c r="H106" s="97"/>
      <c r="I106" s="97"/>
      <c r="J106" s="73"/>
      <c r="K106" s="97"/>
      <c r="L106" s="97"/>
      <c r="M106" s="73"/>
      <c r="N106" s="73"/>
    </row>
  </sheetData>
  <sheetProtection/>
  <mergeCells count="16">
    <mergeCell ref="G4:G5"/>
    <mergeCell ref="H4:H5"/>
    <mergeCell ref="J4:J5"/>
    <mergeCell ref="F4:F5"/>
    <mergeCell ref="I4:I5"/>
    <mergeCell ref="K4:K5"/>
    <mergeCell ref="A101:H101"/>
    <mergeCell ref="A1:N1"/>
    <mergeCell ref="N2:N5"/>
    <mergeCell ref="A2:A5"/>
    <mergeCell ref="B2:B5"/>
    <mergeCell ref="C2:C5"/>
    <mergeCell ref="F2:L2"/>
    <mergeCell ref="M2:M5"/>
    <mergeCell ref="F3:I3"/>
    <mergeCell ref="J3:K3"/>
  </mergeCells>
  <printOptions/>
  <pageMargins left="0.25" right="0.25" top="0.75" bottom="0.75" header="0.3" footer="0.3"/>
  <pageSetup fitToHeight="0" fitToWidth="1" horizontalDpi="600" verticalDpi="600" orientation="landscape" paperSize="9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67"/>
  <sheetViews>
    <sheetView zoomScale="110" zoomScaleNormal="110" zoomScalePageLayoutView="0" workbookViewId="0" topLeftCell="A1">
      <pane ySplit="5" topLeftCell="A6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1" max="1" width="3.00390625" style="12" customWidth="1"/>
    <col min="2" max="2" width="42.00390625" style="11" customWidth="1"/>
    <col min="3" max="3" width="21.421875" style="13" customWidth="1"/>
    <col min="4" max="4" width="11.57421875" style="18" customWidth="1"/>
    <col min="5" max="5" width="7.421875" style="13" customWidth="1"/>
    <col min="6" max="6" width="13.421875" style="13" customWidth="1"/>
    <col min="7" max="7" width="8.7109375" style="13" customWidth="1"/>
    <col min="8" max="8" width="9.140625" style="13" customWidth="1"/>
    <col min="9" max="9" width="9.140625" style="18" customWidth="1"/>
    <col min="10" max="10" width="9.28125" style="13" customWidth="1"/>
    <col min="11" max="11" width="9.57421875" style="13" customWidth="1"/>
    <col min="12" max="12" width="18.421875" style="2" customWidth="1"/>
    <col min="13" max="13" width="13.421875" style="73" customWidth="1"/>
    <col min="14" max="16384" width="9.140625" style="13" customWidth="1"/>
  </cols>
  <sheetData>
    <row r="1" spans="1:17" s="7" customFormat="1" ht="23.25">
      <c r="A1" s="8"/>
      <c r="B1" s="409" t="s">
        <v>335</v>
      </c>
      <c r="C1" s="410"/>
      <c r="D1" s="410"/>
      <c r="E1" s="409"/>
      <c r="F1" s="409"/>
      <c r="G1" s="409"/>
      <c r="H1" s="409"/>
      <c r="I1" s="409"/>
      <c r="J1" s="409"/>
      <c r="K1" s="409"/>
      <c r="L1" s="409"/>
      <c r="M1" s="409"/>
      <c r="N1" s="1"/>
      <c r="O1" s="1"/>
      <c r="P1" s="1"/>
      <c r="Q1" s="1"/>
    </row>
    <row r="2" spans="1:17" s="7" customFormat="1" ht="18.75">
      <c r="A2" s="340" t="s">
        <v>2</v>
      </c>
      <c r="B2" s="340" t="s">
        <v>16</v>
      </c>
      <c r="C2" s="46"/>
      <c r="D2" s="46" t="s">
        <v>13</v>
      </c>
      <c r="E2" s="346" t="s">
        <v>0</v>
      </c>
      <c r="F2" s="347"/>
      <c r="G2" s="347"/>
      <c r="H2" s="348"/>
      <c r="I2" s="348"/>
      <c r="J2" s="348"/>
      <c r="K2" s="349"/>
      <c r="L2" s="340" t="s">
        <v>1</v>
      </c>
      <c r="M2" s="351" t="s">
        <v>176</v>
      </c>
      <c r="N2" s="1"/>
      <c r="O2" s="1"/>
      <c r="P2" s="1"/>
      <c r="Q2" s="1"/>
    </row>
    <row r="3" spans="1:17" s="7" customFormat="1" ht="18.75">
      <c r="A3" s="341"/>
      <c r="B3" s="341"/>
      <c r="C3" s="47" t="s">
        <v>12</v>
      </c>
      <c r="D3" s="47" t="s">
        <v>5</v>
      </c>
      <c r="E3" s="346" t="s">
        <v>6</v>
      </c>
      <c r="F3" s="347"/>
      <c r="G3" s="347"/>
      <c r="H3" s="349"/>
      <c r="I3" s="346" t="s">
        <v>7</v>
      </c>
      <c r="J3" s="349"/>
      <c r="K3" s="48" t="s">
        <v>8</v>
      </c>
      <c r="L3" s="341"/>
      <c r="M3" s="351"/>
      <c r="N3" s="1"/>
      <c r="O3" s="1"/>
      <c r="P3" s="1"/>
      <c r="Q3" s="1"/>
    </row>
    <row r="4" spans="1:17" s="7" customFormat="1" ht="15.75" customHeight="1">
      <c r="A4" s="341"/>
      <c r="B4" s="341"/>
      <c r="C4" s="47" t="s">
        <v>4</v>
      </c>
      <c r="D4" s="47" t="s">
        <v>9</v>
      </c>
      <c r="E4" s="340" t="s">
        <v>11</v>
      </c>
      <c r="F4" s="398" t="s">
        <v>174</v>
      </c>
      <c r="G4" s="398" t="s">
        <v>14</v>
      </c>
      <c r="H4" s="402" t="s">
        <v>10</v>
      </c>
      <c r="I4" s="400" t="s">
        <v>175</v>
      </c>
      <c r="J4" s="402" t="s">
        <v>10</v>
      </c>
      <c r="K4" s="49" t="s">
        <v>10</v>
      </c>
      <c r="L4" s="341"/>
      <c r="M4" s="351"/>
      <c r="N4" s="1"/>
      <c r="O4" s="1"/>
      <c r="P4" s="1"/>
      <c r="Q4" s="1"/>
    </row>
    <row r="5" spans="1:17" s="7" customFormat="1" ht="18.75">
      <c r="A5" s="341"/>
      <c r="B5" s="341"/>
      <c r="C5" s="47"/>
      <c r="D5" s="47"/>
      <c r="E5" s="341"/>
      <c r="F5" s="407"/>
      <c r="G5" s="407"/>
      <c r="H5" s="411"/>
      <c r="I5" s="408"/>
      <c r="J5" s="411"/>
      <c r="K5" s="49"/>
      <c r="L5" s="341"/>
      <c r="M5" s="340"/>
      <c r="N5" s="1"/>
      <c r="O5" s="1"/>
      <c r="P5" s="1"/>
      <c r="Q5" s="1"/>
    </row>
    <row r="6" spans="1:17" s="7" customFormat="1" ht="18.75">
      <c r="A6" s="121">
        <v>1</v>
      </c>
      <c r="B6" s="119" t="s">
        <v>161</v>
      </c>
      <c r="C6" s="123"/>
      <c r="D6" s="122"/>
      <c r="E6" s="122"/>
      <c r="F6" s="89"/>
      <c r="G6" s="89"/>
      <c r="H6" s="117">
        <f>E6*G6*350</f>
        <v>0</v>
      </c>
      <c r="I6" s="118"/>
      <c r="J6" s="117">
        <f>I6*300</f>
        <v>0</v>
      </c>
      <c r="K6" s="117">
        <f>H6+J6</f>
        <v>0</v>
      </c>
      <c r="L6" s="87"/>
      <c r="M6" s="17"/>
      <c r="N6" s="1"/>
      <c r="O6" s="1"/>
      <c r="P6" s="1"/>
      <c r="Q6" s="1"/>
    </row>
    <row r="7" spans="1:17" s="7" customFormat="1" ht="18.75">
      <c r="A7" s="122"/>
      <c r="B7" s="116" t="s">
        <v>223</v>
      </c>
      <c r="C7" s="116" t="s">
        <v>224</v>
      </c>
      <c r="D7" s="115" t="s">
        <v>226</v>
      </c>
      <c r="E7" s="115"/>
      <c r="F7" s="115"/>
      <c r="G7" s="115"/>
      <c r="H7" s="117">
        <f>E7*G7*350</f>
        <v>0</v>
      </c>
      <c r="I7" s="118">
        <v>4</v>
      </c>
      <c r="J7" s="117">
        <f>I7*300</f>
        <v>1200</v>
      </c>
      <c r="K7" s="117">
        <f>H7+J7</f>
        <v>1200</v>
      </c>
      <c r="L7" s="17" t="s">
        <v>221</v>
      </c>
      <c r="M7" s="17" t="s">
        <v>222</v>
      </c>
      <c r="N7" s="1"/>
      <c r="O7" s="1"/>
      <c r="P7" s="1"/>
      <c r="Q7" s="1"/>
    </row>
    <row r="8" spans="1:17" s="7" customFormat="1" ht="18.75">
      <c r="A8" s="122"/>
      <c r="B8" s="116"/>
      <c r="C8" s="116" t="s">
        <v>225</v>
      </c>
      <c r="D8" s="115"/>
      <c r="E8" s="115"/>
      <c r="F8" s="115"/>
      <c r="G8" s="115"/>
      <c r="H8" s="117">
        <f>E8*G8*350</f>
        <v>0</v>
      </c>
      <c r="I8" s="118"/>
      <c r="J8" s="117">
        <f>I8*300</f>
        <v>0</v>
      </c>
      <c r="K8" s="117">
        <f>H8+J8</f>
        <v>0</v>
      </c>
      <c r="L8" s="17"/>
      <c r="M8" s="17"/>
      <c r="N8" s="1"/>
      <c r="O8" s="1"/>
      <c r="P8" s="1"/>
      <c r="Q8" s="1"/>
    </row>
    <row r="9" spans="1:17" s="7" customFormat="1" ht="19.5" thickBot="1">
      <c r="A9" s="64"/>
      <c r="B9" s="63"/>
      <c r="C9" s="66"/>
      <c r="D9" s="67"/>
      <c r="E9" s="67"/>
      <c r="F9" s="67"/>
      <c r="G9" s="67"/>
      <c r="H9" s="68"/>
      <c r="I9" s="82"/>
      <c r="J9" s="68"/>
      <c r="K9" s="68"/>
      <c r="L9" s="67"/>
      <c r="M9" s="71"/>
      <c r="N9" s="1"/>
      <c r="O9" s="1"/>
      <c r="P9" s="1"/>
      <c r="Q9" s="1"/>
    </row>
    <row r="10" spans="1:17" s="7" customFormat="1" ht="18.75">
      <c r="A10" s="89">
        <v>2</v>
      </c>
      <c r="B10" s="137" t="s">
        <v>173</v>
      </c>
      <c r="C10" s="45"/>
      <c r="D10" s="43"/>
      <c r="E10" s="43"/>
      <c r="F10" s="43"/>
      <c r="G10" s="43"/>
      <c r="H10" s="74">
        <f>E10*G10*350</f>
        <v>0</v>
      </c>
      <c r="I10" s="125"/>
      <c r="J10" s="74">
        <f>I10*300</f>
        <v>0</v>
      </c>
      <c r="K10" s="74">
        <f>H10+J10</f>
        <v>0</v>
      </c>
      <c r="L10" s="70"/>
      <c r="M10" s="70"/>
      <c r="N10" s="1"/>
      <c r="O10" s="1"/>
      <c r="P10" s="1"/>
      <c r="Q10" s="1"/>
    </row>
    <row r="11" spans="1:17" s="7" customFormat="1" ht="18.75">
      <c r="A11" s="122"/>
      <c r="B11" s="116" t="s">
        <v>330</v>
      </c>
      <c r="C11" s="116" t="s">
        <v>331</v>
      </c>
      <c r="D11" s="115" t="s">
        <v>332</v>
      </c>
      <c r="E11" s="115">
        <v>6</v>
      </c>
      <c r="F11" s="115" t="s">
        <v>334</v>
      </c>
      <c r="G11" s="115">
        <v>5</v>
      </c>
      <c r="H11" s="117">
        <f aca="true" t="shared" si="0" ref="H11:H18">E11*G11*350</f>
        <v>10500</v>
      </c>
      <c r="I11" s="118">
        <v>83</v>
      </c>
      <c r="J11" s="117">
        <f aca="true" t="shared" si="1" ref="J11:J18">I11*300</f>
        <v>24900</v>
      </c>
      <c r="K11" s="117">
        <f aca="true" t="shared" si="2" ref="K11:K18">H11+J11</f>
        <v>35400</v>
      </c>
      <c r="L11" s="17" t="s">
        <v>329</v>
      </c>
      <c r="M11" s="17" t="s">
        <v>333</v>
      </c>
      <c r="N11" s="1"/>
      <c r="O11" s="1"/>
      <c r="P11" s="1"/>
      <c r="Q11" s="1"/>
    </row>
    <row r="12" spans="1:17" s="7" customFormat="1" ht="18.75">
      <c r="A12" s="122"/>
      <c r="B12" s="116"/>
      <c r="C12" s="116"/>
      <c r="D12" s="115"/>
      <c r="E12" s="115"/>
      <c r="F12" s="115"/>
      <c r="G12" s="115"/>
      <c r="H12" s="117">
        <f t="shared" si="0"/>
        <v>0</v>
      </c>
      <c r="I12" s="118"/>
      <c r="J12" s="117">
        <f t="shared" si="1"/>
        <v>0</v>
      </c>
      <c r="K12" s="117">
        <f t="shared" si="2"/>
        <v>0</v>
      </c>
      <c r="L12" s="17"/>
      <c r="M12" s="17"/>
      <c r="N12" s="1"/>
      <c r="O12" s="1"/>
      <c r="P12" s="1"/>
      <c r="Q12" s="1"/>
    </row>
    <row r="13" spans="1:17" s="7" customFormat="1" ht="18.75">
      <c r="A13" s="122"/>
      <c r="B13" s="116" t="s">
        <v>336</v>
      </c>
      <c r="C13" s="116" t="s">
        <v>337</v>
      </c>
      <c r="D13" s="115" t="s">
        <v>338</v>
      </c>
      <c r="E13" s="115">
        <v>5</v>
      </c>
      <c r="F13" s="115" t="s">
        <v>339</v>
      </c>
      <c r="G13" s="115">
        <v>5</v>
      </c>
      <c r="H13" s="117">
        <f t="shared" si="0"/>
        <v>8750</v>
      </c>
      <c r="I13" s="118">
        <v>42</v>
      </c>
      <c r="J13" s="117">
        <f t="shared" si="1"/>
        <v>12600</v>
      </c>
      <c r="K13" s="117">
        <f t="shared" si="2"/>
        <v>21350</v>
      </c>
      <c r="L13" s="17"/>
      <c r="M13" s="17" t="s">
        <v>340</v>
      </c>
      <c r="N13" s="1"/>
      <c r="O13" s="1"/>
      <c r="P13" s="1"/>
      <c r="Q13" s="1"/>
    </row>
    <row r="14" spans="1:17" s="7" customFormat="1" ht="18.75">
      <c r="A14" s="122"/>
      <c r="B14" s="116"/>
      <c r="C14" s="116"/>
      <c r="D14" s="115"/>
      <c r="E14" s="115"/>
      <c r="F14" s="115"/>
      <c r="G14" s="115"/>
      <c r="H14" s="117">
        <f t="shared" si="0"/>
        <v>0</v>
      </c>
      <c r="I14" s="118"/>
      <c r="J14" s="117">
        <f t="shared" si="1"/>
        <v>0</v>
      </c>
      <c r="K14" s="117">
        <f t="shared" si="2"/>
        <v>0</v>
      </c>
      <c r="L14" s="17"/>
      <c r="M14" s="17"/>
      <c r="N14" s="1"/>
      <c r="O14" s="1"/>
      <c r="P14" s="1"/>
      <c r="Q14" s="1"/>
    </row>
    <row r="15" spans="1:17" s="7" customFormat="1" ht="18.75">
      <c r="A15" s="122"/>
      <c r="B15" s="116" t="s">
        <v>360</v>
      </c>
      <c r="C15" s="116" t="s">
        <v>361</v>
      </c>
      <c r="D15" s="115" t="s">
        <v>362</v>
      </c>
      <c r="E15" s="115">
        <v>7</v>
      </c>
      <c r="F15" s="115" t="s">
        <v>363</v>
      </c>
      <c r="G15" s="115">
        <v>3</v>
      </c>
      <c r="H15" s="117">
        <f t="shared" si="0"/>
        <v>7350</v>
      </c>
      <c r="I15" s="118">
        <v>103</v>
      </c>
      <c r="J15" s="117">
        <f t="shared" si="1"/>
        <v>30900</v>
      </c>
      <c r="K15" s="117">
        <f t="shared" si="2"/>
        <v>38250</v>
      </c>
      <c r="L15" s="17" t="s">
        <v>365</v>
      </c>
      <c r="M15" s="17" t="s">
        <v>364</v>
      </c>
      <c r="N15" s="1"/>
      <c r="O15" s="1"/>
      <c r="P15" s="1"/>
      <c r="Q15" s="1"/>
    </row>
    <row r="16" spans="1:13" s="4" customFormat="1" ht="15.75" customHeight="1" thickBot="1">
      <c r="A16" s="64"/>
      <c r="B16" s="66"/>
      <c r="C16" s="66"/>
      <c r="D16" s="67"/>
      <c r="E16" s="67"/>
      <c r="F16" s="67"/>
      <c r="G16" s="67"/>
      <c r="H16" s="68">
        <f t="shared" si="0"/>
        <v>0</v>
      </c>
      <c r="I16" s="132"/>
      <c r="J16" s="68">
        <f t="shared" si="1"/>
        <v>0</v>
      </c>
      <c r="K16" s="68">
        <f t="shared" si="2"/>
        <v>0</v>
      </c>
      <c r="L16" s="71"/>
      <c r="M16" s="71"/>
    </row>
    <row r="17" spans="1:13" s="4" customFormat="1" ht="15.75" customHeight="1">
      <c r="A17" s="89">
        <v>3</v>
      </c>
      <c r="B17" s="137" t="s">
        <v>162</v>
      </c>
      <c r="C17" s="45"/>
      <c r="D17" s="43"/>
      <c r="E17" s="43"/>
      <c r="F17" s="43"/>
      <c r="G17" s="43"/>
      <c r="H17" s="74">
        <f t="shared" si="0"/>
        <v>0</v>
      </c>
      <c r="I17" s="125"/>
      <c r="J17" s="74">
        <f t="shared" si="1"/>
        <v>0</v>
      </c>
      <c r="K17" s="74">
        <f t="shared" si="2"/>
        <v>0</v>
      </c>
      <c r="L17" s="70"/>
      <c r="M17" s="70"/>
    </row>
    <row r="18" spans="1:13" s="4" customFormat="1" ht="15.75" customHeight="1">
      <c r="A18" s="122"/>
      <c r="B18" s="120" t="s">
        <v>347</v>
      </c>
      <c r="C18" s="116" t="s">
        <v>35</v>
      </c>
      <c r="D18" s="115"/>
      <c r="E18" s="115">
        <v>1</v>
      </c>
      <c r="F18" s="115" t="s">
        <v>349</v>
      </c>
      <c r="G18" s="115">
        <v>3</v>
      </c>
      <c r="H18" s="117">
        <f t="shared" si="0"/>
        <v>1050</v>
      </c>
      <c r="I18" s="118">
        <v>30</v>
      </c>
      <c r="J18" s="117">
        <f t="shared" si="1"/>
        <v>9000</v>
      </c>
      <c r="K18" s="117">
        <f t="shared" si="2"/>
        <v>10050</v>
      </c>
      <c r="L18" s="17"/>
      <c r="M18" s="17" t="s">
        <v>352</v>
      </c>
    </row>
    <row r="19" spans="1:13" s="4" customFormat="1" ht="15.75" customHeight="1">
      <c r="A19" s="122"/>
      <c r="B19" s="119"/>
      <c r="C19" s="116"/>
      <c r="D19" s="115"/>
      <c r="E19" s="115"/>
      <c r="F19" s="115"/>
      <c r="G19" s="115"/>
      <c r="H19" s="117"/>
      <c r="I19" s="118"/>
      <c r="J19" s="117"/>
      <c r="K19" s="117"/>
      <c r="L19" s="17"/>
      <c r="M19" s="17"/>
    </row>
    <row r="20" spans="1:13" s="4" customFormat="1" ht="15.75" customHeight="1">
      <c r="A20" s="122"/>
      <c r="B20" s="119"/>
      <c r="C20" s="116" t="s">
        <v>350</v>
      </c>
      <c r="D20" s="115"/>
      <c r="E20" s="115">
        <v>2</v>
      </c>
      <c r="F20" s="115" t="s">
        <v>348</v>
      </c>
      <c r="G20" s="115">
        <v>3</v>
      </c>
      <c r="H20" s="117">
        <f aca="true" t="shared" si="3" ref="H20:H25">E20*G20*350</f>
        <v>2100</v>
      </c>
      <c r="I20" s="118">
        <v>30</v>
      </c>
      <c r="J20" s="117">
        <f aca="true" t="shared" si="4" ref="J20:J25">I20*300</f>
        <v>9000</v>
      </c>
      <c r="K20" s="117">
        <f aca="true" t="shared" si="5" ref="K20:K25">H20+J20</f>
        <v>11100</v>
      </c>
      <c r="L20" s="17"/>
      <c r="M20" s="17" t="s">
        <v>351</v>
      </c>
    </row>
    <row r="21" spans="1:13" s="4" customFormat="1" ht="15.75" customHeight="1" thickBot="1">
      <c r="A21" s="64"/>
      <c r="B21" s="138"/>
      <c r="C21" s="66"/>
      <c r="D21" s="67"/>
      <c r="E21" s="67"/>
      <c r="F21" s="67"/>
      <c r="G21" s="67"/>
      <c r="H21" s="68">
        <f t="shared" si="3"/>
        <v>0</v>
      </c>
      <c r="I21" s="132"/>
      <c r="J21" s="68">
        <f t="shared" si="4"/>
        <v>0</v>
      </c>
      <c r="K21" s="68">
        <f t="shared" si="5"/>
        <v>0</v>
      </c>
      <c r="L21" s="71"/>
      <c r="M21" s="71"/>
    </row>
    <row r="22" spans="1:13" s="4" customFormat="1" ht="15.75" customHeight="1">
      <c r="A22" s="89">
        <v>4</v>
      </c>
      <c r="B22" s="137" t="s">
        <v>163</v>
      </c>
      <c r="C22" s="45"/>
      <c r="D22" s="43"/>
      <c r="E22" s="43"/>
      <c r="F22" s="43"/>
      <c r="G22" s="43"/>
      <c r="H22" s="74">
        <f t="shared" si="3"/>
        <v>0</v>
      </c>
      <c r="I22" s="125"/>
      <c r="J22" s="74">
        <f t="shared" si="4"/>
        <v>0</v>
      </c>
      <c r="K22" s="74">
        <f t="shared" si="5"/>
        <v>0</v>
      </c>
      <c r="L22" s="70"/>
      <c r="M22" s="70"/>
    </row>
    <row r="23" spans="1:13" s="4" customFormat="1" ht="15.75" customHeight="1">
      <c r="A23" s="122"/>
      <c r="B23" s="120" t="s">
        <v>290</v>
      </c>
      <c r="C23" s="116" t="s">
        <v>291</v>
      </c>
      <c r="D23" s="115"/>
      <c r="E23" s="115">
        <v>2</v>
      </c>
      <c r="F23" s="115" t="s">
        <v>293</v>
      </c>
      <c r="G23" s="115">
        <v>5</v>
      </c>
      <c r="H23" s="117">
        <f t="shared" si="3"/>
        <v>3500</v>
      </c>
      <c r="I23" s="118">
        <v>22</v>
      </c>
      <c r="J23" s="117">
        <f t="shared" si="4"/>
        <v>6600</v>
      </c>
      <c r="K23" s="117">
        <f t="shared" si="5"/>
        <v>10100</v>
      </c>
      <c r="L23" s="17" t="s">
        <v>288</v>
      </c>
      <c r="M23" s="17" t="s">
        <v>289</v>
      </c>
    </row>
    <row r="24" spans="1:13" s="4" customFormat="1" ht="15.75" customHeight="1">
      <c r="A24" s="122"/>
      <c r="B24" s="119"/>
      <c r="C24" s="116" t="s">
        <v>292</v>
      </c>
      <c r="D24" s="115"/>
      <c r="E24" s="115"/>
      <c r="F24" s="115"/>
      <c r="G24" s="115"/>
      <c r="H24" s="117">
        <f t="shared" si="3"/>
        <v>0</v>
      </c>
      <c r="I24" s="118"/>
      <c r="J24" s="117">
        <f t="shared" si="4"/>
        <v>0</v>
      </c>
      <c r="K24" s="117">
        <f t="shared" si="5"/>
        <v>0</v>
      </c>
      <c r="L24" s="17"/>
      <c r="M24" s="17"/>
    </row>
    <row r="25" spans="1:13" s="4" customFormat="1" ht="15.75" customHeight="1" thickBot="1">
      <c r="A25" s="64"/>
      <c r="B25" s="138"/>
      <c r="C25" s="66"/>
      <c r="D25" s="67"/>
      <c r="E25" s="67"/>
      <c r="F25" s="67"/>
      <c r="G25" s="67"/>
      <c r="H25" s="68">
        <f t="shared" si="3"/>
        <v>0</v>
      </c>
      <c r="I25" s="132"/>
      <c r="J25" s="68">
        <f t="shared" si="4"/>
        <v>0</v>
      </c>
      <c r="K25" s="68">
        <f t="shared" si="5"/>
        <v>0</v>
      </c>
      <c r="L25" s="71"/>
      <c r="M25" s="71"/>
    </row>
    <row r="26" spans="1:13" s="4" customFormat="1" ht="15.75" customHeight="1">
      <c r="A26" s="89">
        <v>5</v>
      </c>
      <c r="B26" s="137" t="s">
        <v>164</v>
      </c>
      <c r="C26" s="45"/>
      <c r="D26" s="43"/>
      <c r="E26" s="43"/>
      <c r="F26" s="43"/>
      <c r="G26" s="43"/>
      <c r="H26" s="74">
        <f aca="true" t="shared" si="6" ref="H26:H32">E26*G26*350</f>
        <v>0</v>
      </c>
      <c r="I26" s="125"/>
      <c r="J26" s="74">
        <f aca="true" t="shared" si="7" ref="J26:J32">I26*300</f>
        <v>0</v>
      </c>
      <c r="K26" s="74">
        <f aca="true" t="shared" si="8" ref="K26:K32">H26+J26</f>
        <v>0</v>
      </c>
      <c r="L26" s="70"/>
      <c r="M26" s="70"/>
    </row>
    <row r="27" spans="1:13" s="4" customFormat="1" ht="15.75" customHeight="1">
      <c r="A27" s="122"/>
      <c r="B27" s="120" t="s">
        <v>384</v>
      </c>
      <c r="C27" s="14" t="s">
        <v>386</v>
      </c>
      <c r="D27" s="115"/>
      <c r="E27" s="115">
        <v>1</v>
      </c>
      <c r="F27" s="115" t="s">
        <v>385</v>
      </c>
      <c r="G27" s="115">
        <v>3</v>
      </c>
      <c r="H27" s="117">
        <f t="shared" si="6"/>
        <v>1050</v>
      </c>
      <c r="I27" s="118">
        <v>28</v>
      </c>
      <c r="J27" s="117">
        <f t="shared" si="7"/>
        <v>8400</v>
      </c>
      <c r="K27" s="117">
        <f t="shared" si="8"/>
        <v>9450</v>
      </c>
      <c r="L27" s="17" t="s">
        <v>383</v>
      </c>
      <c r="M27" s="17" t="s">
        <v>385</v>
      </c>
    </row>
    <row r="28" spans="1:14" s="4" customFormat="1" ht="15.75" customHeight="1" thickBot="1">
      <c r="A28" s="64"/>
      <c r="B28" s="139"/>
      <c r="C28" s="66"/>
      <c r="D28" s="67"/>
      <c r="E28" s="67"/>
      <c r="F28" s="67"/>
      <c r="G28" s="67"/>
      <c r="H28" s="68">
        <f t="shared" si="6"/>
        <v>0</v>
      </c>
      <c r="I28" s="132"/>
      <c r="J28" s="68">
        <f t="shared" si="7"/>
        <v>0</v>
      </c>
      <c r="K28" s="68">
        <f t="shared" si="8"/>
        <v>0</v>
      </c>
      <c r="L28" s="71"/>
      <c r="M28" s="71"/>
      <c r="N28" s="53"/>
    </row>
    <row r="29" spans="1:14" s="4" customFormat="1" ht="15.75" customHeight="1">
      <c r="A29" s="89">
        <v>6</v>
      </c>
      <c r="B29" s="137" t="s">
        <v>165</v>
      </c>
      <c r="C29" s="45"/>
      <c r="D29" s="43"/>
      <c r="E29" s="43"/>
      <c r="F29" s="43"/>
      <c r="G29" s="43"/>
      <c r="H29" s="74">
        <f t="shared" si="6"/>
        <v>0</v>
      </c>
      <c r="I29" s="125"/>
      <c r="J29" s="74">
        <f t="shared" si="7"/>
        <v>0</v>
      </c>
      <c r="K29" s="74">
        <f t="shared" si="8"/>
        <v>0</v>
      </c>
      <c r="L29" s="70"/>
      <c r="M29" s="70"/>
      <c r="N29" s="53"/>
    </row>
    <row r="30" spans="1:14" s="4" customFormat="1" ht="15.75" customHeight="1">
      <c r="A30" s="122"/>
      <c r="B30" s="116" t="s">
        <v>201</v>
      </c>
      <c r="C30" s="116" t="s">
        <v>202</v>
      </c>
      <c r="D30" s="115" t="s">
        <v>203</v>
      </c>
      <c r="E30" s="115">
        <v>2</v>
      </c>
      <c r="F30" s="115" t="s">
        <v>204</v>
      </c>
      <c r="G30" s="115">
        <v>3</v>
      </c>
      <c r="H30" s="117">
        <f t="shared" si="6"/>
        <v>2100</v>
      </c>
      <c r="I30" s="118">
        <v>30</v>
      </c>
      <c r="J30" s="117">
        <f t="shared" si="7"/>
        <v>9000</v>
      </c>
      <c r="K30" s="117">
        <f t="shared" si="8"/>
        <v>11100</v>
      </c>
      <c r="L30" s="91" t="s">
        <v>199</v>
      </c>
      <c r="M30" s="17" t="s">
        <v>200</v>
      </c>
      <c r="N30" s="53"/>
    </row>
    <row r="31" spans="1:14" s="4" customFormat="1" ht="15.75" customHeight="1" thickBot="1">
      <c r="A31" s="64"/>
      <c r="B31" s="80"/>
      <c r="C31" s="66"/>
      <c r="D31" s="67"/>
      <c r="E31" s="67"/>
      <c r="F31" s="67"/>
      <c r="G31" s="67"/>
      <c r="H31" s="68">
        <f t="shared" si="6"/>
        <v>0</v>
      </c>
      <c r="I31" s="132"/>
      <c r="J31" s="68">
        <f t="shared" si="7"/>
        <v>0</v>
      </c>
      <c r="K31" s="68">
        <f t="shared" si="8"/>
        <v>0</v>
      </c>
      <c r="L31" s="92"/>
      <c r="M31" s="71"/>
      <c r="N31" s="53"/>
    </row>
    <row r="32" spans="1:14" s="4" customFormat="1" ht="15.75" customHeight="1">
      <c r="A32" s="89">
        <v>7</v>
      </c>
      <c r="B32" s="137" t="s">
        <v>166</v>
      </c>
      <c r="C32" s="45"/>
      <c r="D32" s="43"/>
      <c r="E32" s="43"/>
      <c r="F32" s="43"/>
      <c r="G32" s="43"/>
      <c r="H32" s="74">
        <f t="shared" si="6"/>
        <v>0</v>
      </c>
      <c r="I32" s="125"/>
      <c r="J32" s="74">
        <f t="shared" si="7"/>
        <v>0</v>
      </c>
      <c r="K32" s="74">
        <f t="shared" si="8"/>
        <v>0</v>
      </c>
      <c r="L32" s="70"/>
      <c r="M32" s="70"/>
      <c r="N32" s="53"/>
    </row>
    <row r="33" spans="1:14" s="4" customFormat="1" ht="15.75" customHeight="1">
      <c r="A33" s="122"/>
      <c r="B33" s="120" t="s">
        <v>213</v>
      </c>
      <c r="C33" s="116" t="s">
        <v>35</v>
      </c>
      <c r="D33" s="115" t="s">
        <v>214</v>
      </c>
      <c r="E33" s="115">
        <v>4</v>
      </c>
      <c r="F33" s="115" t="s">
        <v>215</v>
      </c>
      <c r="G33" s="115">
        <v>3</v>
      </c>
      <c r="H33" s="117">
        <f aca="true" t="shared" si="9" ref="H33:H45">E33*G33*350</f>
        <v>4200</v>
      </c>
      <c r="I33" s="118">
        <v>80</v>
      </c>
      <c r="J33" s="117">
        <f aca="true" t="shared" si="10" ref="J33:J45">I33*300</f>
        <v>24000</v>
      </c>
      <c r="K33" s="117">
        <f aca="true" t="shared" si="11" ref="K33:K45">H33+J33</f>
        <v>28200</v>
      </c>
      <c r="L33" s="17" t="s">
        <v>211</v>
      </c>
      <c r="M33" s="17" t="s">
        <v>212</v>
      </c>
      <c r="N33" s="53"/>
    </row>
    <row r="34" spans="1:14" s="4" customFormat="1" ht="15.75" customHeight="1" thickBot="1">
      <c r="A34" s="64"/>
      <c r="B34" s="138"/>
      <c r="C34" s="66"/>
      <c r="D34" s="67"/>
      <c r="E34" s="67"/>
      <c r="F34" s="67"/>
      <c r="G34" s="67"/>
      <c r="H34" s="68">
        <f t="shared" si="9"/>
        <v>0</v>
      </c>
      <c r="I34" s="132"/>
      <c r="J34" s="68">
        <f t="shared" si="10"/>
        <v>0</v>
      </c>
      <c r="K34" s="68">
        <f t="shared" si="11"/>
        <v>0</v>
      </c>
      <c r="L34" s="71"/>
      <c r="M34" s="71"/>
      <c r="N34" s="53"/>
    </row>
    <row r="35" spans="1:14" s="4" customFormat="1" ht="15.75" customHeight="1">
      <c r="A35" s="89">
        <v>8</v>
      </c>
      <c r="B35" s="137" t="s">
        <v>167</v>
      </c>
      <c r="C35" s="45"/>
      <c r="D35" s="43"/>
      <c r="E35" s="43"/>
      <c r="F35" s="43"/>
      <c r="G35" s="43"/>
      <c r="H35" s="74">
        <f t="shared" si="9"/>
        <v>0</v>
      </c>
      <c r="I35" s="125"/>
      <c r="J35" s="74">
        <f t="shared" si="10"/>
        <v>0</v>
      </c>
      <c r="K35" s="74">
        <f t="shared" si="11"/>
        <v>0</v>
      </c>
      <c r="L35" s="70"/>
      <c r="M35" s="70"/>
      <c r="N35" s="53"/>
    </row>
    <row r="36" spans="1:14" s="4" customFormat="1" ht="15.75" customHeight="1">
      <c r="A36" s="122"/>
      <c r="B36" s="116" t="s">
        <v>184</v>
      </c>
      <c r="C36" s="116" t="s">
        <v>185</v>
      </c>
      <c r="D36" s="115"/>
      <c r="E36" s="115">
        <v>7</v>
      </c>
      <c r="F36" s="115" t="s">
        <v>183</v>
      </c>
      <c r="G36" s="115">
        <v>5</v>
      </c>
      <c r="H36" s="117">
        <f t="shared" si="9"/>
        <v>12250</v>
      </c>
      <c r="I36" s="118">
        <v>96</v>
      </c>
      <c r="J36" s="117">
        <f t="shared" si="10"/>
        <v>28800</v>
      </c>
      <c r="K36" s="117">
        <f t="shared" si="11"/>
        <v>41050</v>
      </c>
      <c r="L36" s="17" t="s">
        <v>182</v>
      </c>
      <c r="M36" s="17" t="s">
        <v>183</v>
      </c>
      <c r="N36" s="53"/>
    </row>
    <row r="37" spans="1:14" s="4" customFormat="1" ht="15.75" customHeight="1" thickBot="1">
      <c r="A37" s="64"/>
      <c r="B37" s="80"/>
      <c r="C37" s="140"/>
      <c r="D37" s="67"/>
      <c r="E37" s="67"/>
      <c r="F37" s="67"/>
      <c r="G37" s="67"/>
      <c r="H37" s="68">
        <f t="shared" si="9"/>
        <v>0</v>
      </c>
      <c r="I37" s="132"/>
      <c r="J37" s="68">
        <f t="shared" si="10"/>
        <v>0</v>
      </c>
      <c r="K37" s="68">
        <f t="shared" si="11"/>
        <v>0</v>
      </c>
      <c r="L37" s="71"/>
      <c r="M37" s="71"/>
      <c r="N37" s="53"/>
    </row>
    <row r="38" spans="1:14" s="4" customFormat="1" ht="15.75" customHeight="1">
      <c r="A38" s="89">
        <v>9</v>
      </c>
      <c r="B38" s="137" t="s">
        <v>168</v>
      </c>
      <c r="C38" s="45"/>
      <c r="D38" s="43"/>
      <c r="E38" s="43"/>
      <c r="F38" s="43"/>
      <c r="G38" s="43"/>
      <c r="H38" s="74">
        <f t="shared" si="9"/>
        <v>0</v>
      </c>
      <c r="I38" s="125"/>
      <c r="J38" s="74">
        <f t="shared" si="10"/>
        <v>0</v>
      </c>
      <c r="K38" s="74">
        <f t="shared" si="11"/>
        <v>0</v>
      </c>
      <c r="L38" s="70"/>
      <c r="M38" s="70"/>
      <c r="N38" s="53"/>
    </row>
    <row r="39" spans="1:14" s="4" customFormat="1" ht="15.75" customHeight="1">
      <c r="A39" s="122"/>
      <c r="B39" s="120" t="s">
        <v>279</v>
      </c>
      <c r="C39" s="116" t="s">
        <v>278</v>
      </c>
      <c r="D39" s="115" t="s">
        <v>280</v>
      </c>
      <c r="E39" s="115">
        <v>5</v>
      </c>
      <c r="F39" s="115" t="s">
        <v>281</v>
      </c>
      <c r="G39" s="115">
        <v>5</v>
      </c>
      <c r="H39" s="117">
        <f t="shared" si="9"/>
        <v>8750</v>
      </c>
      <c r="I39" s="118">
        <v>56</v>
      </c>
      <c r="J39" s="117">
        <f t="shared" si="10"/>
        <v>16800</v>
      </c>
      <c r="K39" s="117">
        <f t="shared" si="11"/>
        <v>25550</v>
      </c>
      <c r="L39" s="17" t="s">
        <v>276</v>
      </c>
      <c r="M39" s="17" t="s">
        <v>277</v>
      </c>
      <c r="N39" s="53"/>
    </row>
    <row r="40" spans="1:14" s="4" customFormat="1" ht="15.75" customHeight="1">
      <c r="A40" s="122"/>
      <c r="B40" s="119"/>
      <c r="C40" s="116"/>
      <c r="D40" s="115"/>
      <c r="E40" s="115"/>
      <c r="F40" s="115"/>
      <c r="G40" s="115"/>
      <c r="H40" s="117">
        <f t="shared" si="9"/>
        <v>0</v>
      </c>
      <c r="I40" s="118"/>
      <c r="J40" s="117">
        <f t="shared" si="10"/>
        <v>0</v>
      </c>
      <c r="K40" s="117">
        <f t="shared" si="11"/>
        <v>0</v>
      </c>
      <c r="L40" s="17"/>
      <c r="M40" s="17"/>
      <c r="N40" s="53"/>
    </row>
    <row r="41" spans="1:14" s="4" customFormat="1" ht="15.75" customHeight="1">
      <c r="A41" s="122"/>
      <c r="B41" s="120" t="s">
        <v>341</v>
      </c>
      <c r="C41" s="116" t="s">
        <v>342</v>
      </c>
      <c r="D41" s="115" t="s">
        <v>343</v>
      </c>
      <c r="E41" s="115">
        <v>6</v>
      </c>
      <c r="F41" s="115" t="s">
        <v>344</v>
      </c>
      <c r="G41" s="115">
        <v>5</v>
      </c>
      <c r="H41" s="117">
        <f t="shared" si="9"/>
        <v>10500</v>
      </c>
      <c r="I41" s="118">
        <v>47</v>
      </c>
      <c r="J41" s="117">
        <f t="shared" si="10"/>
        <v>14100</v>
      </c>
      <c r="K41" s="117">
        <f t="shared" si="11"/>
        <v>24600</v>
      </c>
      <c r="L41" s="17" t="s">
        <v>346</v>
      </c>
      <c r="M41" s="17" t="s">
        <v>345</v>
      </c>
      <c r="N41" s="53"/>
    </row>
    <row r="42" spans="1:14" s="4" customFormat="1" ht="15.75" customHeight="1" thickBot="1">
      <c r="A42" s="64"/>
      <c r="B42" s="138"/>
      <c r="C42" s="66"/>
      <c r="D42" s="67"/>
      <c r="E42" s="67"/>
      <c r="F42" s="67"/>
      <c r="G42" s="67"/>
      <c r="H42" s="68">
        <f t="shared" si="9"/>
        <v>0</v>
      </c>
      <c r="I42" s="132"/>
      <c r="J42" s="68">
        <f t="shared" si="10"/>
        <v>0</v>
      </c>
      <c r="K42" s="68">
        <f t="shared" si="11"/>
        <v>0</v>
      </c>
      <c r="L42" s="71"/>
      <c r="M42" s="71"/>
      <c r="N42" s="53"/>
    </row>
    <row r="43" spans="1:14" s="4" customFormat="1" ht="15.75" customHeight="1">
      <c r="A43" s="89">
        <v>10</v>
      </c>
      <c r="B43" s="137" t="s">
        <v>169</v>
      </c>
      <c r="C43" s="45"/>
      <c r="D43" s="43"/>
      <c r="E43" s="43"/>
      <c r="F43" s="43"/>
      <c r="G43" s="43"/>
      <c r="H43" s="74">
        <f t="shared" si="9"/>
        <v>0</v>
      </c>
      <c r="I43" s="125"/>
      <c r="J43" s="74">
        <f t="shared" si="10"/>
        <v>0</v>
      </c>
      <c r="K43" s="74">
        <f t="shared" si="11"/>
        <v>0</v>
      </c>
      <c r="L43" s="70"/>
      <c r="M43" s="70"/>
      <c r="N43" s="53"/>
    </row>
    <row r="44" spans="1:14" s="4" customFormat="1" ht="15.75" customHeight="1">
      <c r="A44" s="122"/>
      <c r="B44" s="120" t="s">
        <v>400</v>
      </c>
      <c r="C44" s="116" t="s">
        <v>185</v>
      </c>
      <c r="D44" s="115" t="s">
        <v>401</v>
      </c>
      <c r="E44" s="115">
        <v>3</v>
      </c>
      <c r="F44" s="115" t="s">
        <v>403</v>
      </c>
      <c r="G44" s="115">
        <v>5</v>
      </c>
      <c r="H44" s="117">
        <f t="shared" si="9"/>
        <v>5250</v>
      </c>
      <c r="I44" s="118">
        <v>15</v>
      </c>
      <c r="J44" s="117">
        <f t="shared" si="10"/>
        <v>4500</v>
      </c>
      <c r="K44" s="117">
        <f t="shared" si="11"/>
        <v>9750</v>
      </c>
      <c r="L44" s="17" t="s">
        <v>399</v>
      </c>
      <c r="M44" s="17" t="s">
        <v>405</v>
      </c>
      <c r="N44" s="53"/>
    </row>
    <row r="45" spans="1:14" s="4" customFormat="1" ht="15.75" customHeight="1">
      <c r="A45" s="122"/>
      <c r="B45" s="120"/>
      <c r="C45" s="116" t="s">
        <v>425</v>
      </c>
      <c r="D45" s="115"/>
      <c r="E45" s="115"/>
      <c r="F45" s="115"/>
      <c r="G45" s="115"/>
      <c r="H45" s="117">
        <f t="shared" si="9"/>
        <v>0</v>
      </c>
      <c r="I45" s="118"/>
      <c r="J45" s="117">
        <f t="shared" si="10"/>
        <v>0</v>
      </c>
      <c r="K45" s="117">
        <f t="shared" si="11"/>
        <v>0</v>
      </c>
      <c r="L45" s="17"/>
      <c r="M45" s="17"/>
      <c r="N45" s="53"/>
    </row>
    <row r="46" spans="1:14" s="4" customFormat="1" ht="15.75" customHeight="1">
      <c r="A46" s="122"/>
      <c r="B46" s="120"/>
      <c r="C46" s="116"/>
      <c r="D46" s="115" t="s">
        <v>402</v>
      </c>
      <c r="E46" s="115">
        <v>6</v>
      </c>
      <c r="F46" s="115" t="s">
        <v>404</v>
      </c>
      <c r="G46" s="115">
        <v>5</v>
      </c>
      <c r="H46" s="117">
        <f aca="true" t="shared" si="12" ref="H46:H51">E46*G46*350</f>
        <v>10500</v>
      </c>
      <c r="I46" s="118">
        <v>82</v>
      </c>
      <c r="J46" s="117">
        <f aca="true" t="shared" si="13" ref="J46:J51">I46*300</f>
        <v>24600</v>
      </c>
      <c r="K46" s="117">
        <f aca="true" t="shared" si="14" ref="K46:K51">H46+J46</f>
        <v>35100</v>
      </c>
      <c r="L46" s="17"/>
      <c r="M46" s="17" t="s">
        <v>406</v>
      </c>
      <c r="N46" s="53"/>
    </row>
    <row r="47" spans="1:14" s="4" customFormat="1" ht="15.75" customHeight="1">
      <c r="A47" s="122"/>
      <c r="B47" s="120"/>
      <c r="C47" s="116"/>
      <c r="D47" s="115"/>
      <c r="E47" s="115"/>
      <c r="F47" s="115"/>
      <c r="G47" s="115"/>
      <c r="H47" s="117">
        <f t="shared" si="12"/>
        <v>0</v>
      </c>
      <c r="I47" s="118"/>
      <c r="J47" s="117">
        <f t="shared" si="13"/>
        <v>0</v>
      </c>
      <c r="K47" s="117">
        <f t="shared" si="14"/>
        <v>0</v>
      </c>
      <c r="L47" s="17"/>
      <c r="M47" s="17"/>
      <c r="N47" s="53"/>
    </row>
    <row r="48" spans="1:14" s="4" customFormat="1" ht="15.75" customHeight="1">
      <c r="A48" s="122"/>
      <c r="B48" s="120" t="s">
        <v>407</v>
      </c>
      <c r="C48" s="116" t="s">
        <v>185</v>
      </c>
      <c r="D48" s="115" t="s">
        <v>408</v>
      </c>
      <c r="E48" s="115">
        <v>3</v>
      </c>
      <c r="F48" s="115" t="s">
        <v>409</v>
      </c>
      <c r="G48" s="115">
        <v>5</v>
      </c>
      <c r="H48" s="117">
        <f t="shared" si="12"/>
        <v>5250</v>
      </c>
      <c r="I48" s="118">
        <v>33</v>
      </c>
      <c r="J48" s="117">
        <f t="shared" si="13"/>
        <v>9900</v>
      </c>
      <c r="K48" s="117">
        <f t="shared" si="14"/>
        <v>15150</v>
      </c>
      <c r="L48" s="17"/>
      <c r="M48" s="17" t="s">
        <v>410</v>
      </c>
      <c r="N48" s="53"/>
    </row>
    <row r="49" spans="1:13" s="4" customFormat="1" ht="15.75" customHeight="1">
      <c r="A49" s="122"/>
      <c r="B49" s="120"/>
      <c r="C49" s="116"/>
      <c r="D49" s="115"/>
      <c r="E49" s="115"/>
      <c r="F49" s="115"/>
      <c r="G49" s="115"/>
      <c r="H49" s="117">
        <f t="shared" si="12"/>
        <v>0</v>
      </c>
      <c r="I49" s="118"/>
      <c r="J49" s="117">
        <f t="shared" si="13"/>
        <v>0</v>
      </c>
      <c r="K49" s="117">
        <f t="shared" si="14"/>
        <v>0</v>
      </c>
      <c r="L49" s="17"/>
      <c r="M49" s="17"/>
    </row>
    <row r="50" spans="1:13" s="4" customFormat="1" ht="15.75" customHeight="1">
      <c r="A50" s="122"/>
      <c r="B50" s="120" t="s">
        <v>411</v>
      </c>
      <c r="C50" s="116" t="s">
        <v>412</v>
      </c>
      <c r="D50" s="115" t="s">
        <v>413</v>
      </c>
      <c r="E50" s="115">
        <v>2</v>
      </c>
      <c r="F50" s="115" t="s">
        <v>414</v>
      </c>
      <c r="G50" s="115">
        <v>3</v>
      </c>
      <c r="H50" s="117">
        <f t="shared" si="12"/>
        <v>2100</v>
      </c>
      <c r="I50" s="118">
        <v>18</v>
      </c>
      <c r="J50" s="117">
        <f t="shared" si="13"/>
        <v>5400</v>
      </c>
      <c r="K50" s="117">
        <f t="shared" si="14"/>
        <v>7500</v>
      </c>
      <c r="L50" s="17"/>
      <c r="M50" s="17" t="s">
        <v>415</v>
      </c>
    </row>
    <row r="51" spans="1:256" s="4" customFormat="1" ht="15.75" customHeight="1" thickBot="1">
      <c r="A51" s="64"/>
      <c r="B51" s="139"/>
      <c r="C51" s="66"/>
      <c r="D51" s="67"/>
      <c r="E51" s="67"/>
      <c r="F51" s="67"/>
      <c r="G51" s="67"/>
      <c r="H51" s="68">
        <f t="shared" si="12"/>
        <v>0</v>
      </c>
      <c r="I51" s="132"/>
      <c r="J51" s="68">
        <f t="shared" si="13"/>
        <v>0</v>
      </c>
      <c r="K51" s="68">
        <f t="shared" si="14"/>
        <v>0</v>
      </c>
      <c r="L51" s="71"/>
      <c r="M51" s="71"/>
      <c r="IV51" s="4">
        <v>200</v>
      </c>
    </row>
    <row r="52" spans="1:13" s="4" customFormat="1" ht="15.75" customHeight="1">
      <c r="A52" s="89">
        <v>11</v>
      </c>
      <c r="B52" s="137" t="s">
        <v>170</v>
      </c>
      <c r="C52" s="45"/>
      <c r="D52" s="43"/>
      <c r="E52" s="43"/>
      <c r="F52" s="43"/>
      <c r="G52" s="43"/>
      <c r="H52" s="74">
        <f aca="true" t="shared" si="15" ref="H52:H59">E52*G52*350</f>
        <v>0</v>
      </c>
      <c r="I52" s="125"/>
      <c r="J52" s="74">
        <f aca="true" t="shared" si="16" ref="J52:J60">I52*300</f>
        <v>0</v>
      </c>
      <c r="K52" s="74">
        <f aca="true" t="shared" si="17" ref="K52:K60">H52+J52</f>
        <v>0</v>
      </c>
      <c r="L52" s="70"/>
      <c r="M52" s="70"/>
    </row>
    <row r="53" spans="1:13" s="5" customFormat="1" ht="15.75" customHeight="1">
      <c r="A53" s="122"/>
      <c r="B53" s="6" t="s">
        <v>284</v>
      </c>
      <c r="C53" s="116" t="s">
        <v>285</v>
      </c>
      <c r="D53" s="115" t="s">
        <v>287</v>
      </c>
      <c r="E53" s="115">
        <v>5</v>
      </c>
      <c r="F53" s="115" t="s">
        <v>286</v>
      </c>
      <c r="G53" s="115">
        <v>3</v>
      </c>
      <c r="H53" s="117">
        <f t="shared" si="15"/>
        <v>5250</v>
      </c>
      <c r="I53" s="118">
        <v>49</v>
      </c>
      <c r="J53" s="117">
        <f t="shared" si="16"/>
        <v>14700</v>
      </c>
      <c r="K53" s="117">
        <f t="shared" si="17"/>
        <v>19950</v>
      </c>
      <c r="L53" s="17" t="s">
        <v>282</v>
      </c>
      <c r="M53" s="17" t="s">
        <v>283</v>
      </c>
    </row>
    <row r="54" spans="1:13" s="4" customFormat="1" ht="15.75" customHeight="1" thickBot="1">
      <c r="A54" s="64"/>
      <c r="B54" s="83"/>
      <c r="C54" s="66"/>
      <c r="D54" s="67"/>
      <c r="E54" s="67"/>
      <c r="F54" s="67"/>
      <c r="G54" s="67"/>
      <c r="H54" s="68">
        <f t="shared" si="15"/>
        <v>0</v>
      </c>
      <c r="I54" s="132"/>
      <c r="J54" s="68">
        <f t="shared" si="16"/>
        <v>0</v>
      </c>
      <c r="K54" s="68">
        <f t="shared" si="17"/>
        <v>0</v>
      </c>
      <c r="L54" s="71"/>
      <c r="M54" s="71"/>
    </row>
    <row r="55" spans="1:13" s="4" customFormat="1" ht="15.75" customHeight="1">
      <c r="A55" s="89">
        <v>12</v>
      </c>
      <c r="B55" s="137" t="s">
        <v>171</v>
      </c>
      <c r="C55" s="45"/>
      <c r="D55" s="43"/>
      <c r="E55" s="43"/>
      <c r="F55" s="43"/>
      <c r="G55" s="43"/>
      <c r="H55" s="74">
        <f t="shared" si="15"/>
        <v>0</v>
      </c>
      <c r="I55" s="125"/>
      <c r="J55" s="74">
        <f t="shared" si="16"/>
        <v>0</v>
      </c>
      <c r="K55" s="74">
        <f t="shared" si="17"/>
        <v>0</v>
      </c>
      <c r="L55" s="70"/>
      <c r="M55" s="70"/>
    </row>
    <row r="56" spans="1:13" s="4" customFormat="1" ht="15.75" customHeight="1">
      <c r="A56" s="122"/>
      <c r="B56" s="120" t="s">
        <v>417</v>
      </c>
      <c r="C56" s="116" t="s">
        <v>418</v>
      </c>
      <c r="D56" s="115" t="s">
        <v>419</v>
      </c>
      <c r="E56" s="115">
        <v>2</v>
      </c>
      <c r="F56" s="115" t="s">
        <v>420</v>
      </c>
      <c r="G56" s="115">
        <v>3</v>
      </c>
      <c r="H56" s="117">
        <f t="shared" si="15"/>
        <v>2100</v>
      </c>
      <c r="I56" s="118">
        <v>27</v>
      </c>
      <c r="J56" s="117">
        <f t="shared" si="16"/>
        <v>8100</v>
      </c>
      <c r="K56" s="117">
        <f t="shared" si="17"/>
        <v>10200</v>
      </c>
      <c r="L56" s="17" t="s">
        <v>416</v>
      </c>
      <c r="M56" s="17" t="s">
        <v>421</v>
      </c>
    </row>
    <row r="57" spans="1:13" s="4" customFormat="1" ht="15.75" customHeight="1" thickBot="1">
      <c r="A57" s="64"/>
      <c r="B57" s="138"/>
      <c r="C57" s="66"/>
      <c r="D57" s="67"/>
      <c r="E57" s="67"/>
      <c r="F57" s="67"/>
      <c r="G57" s="67"/>
      <c r="H57" s="68">
        <f t="shared" si="15"/>
        <v>0</v>
      </c>
      <c r="I57" s="132"/>
      <c r="J57" s="68">
        <f t="shared" si="16"/>
        <v>0</v>
      </c>
      <c r="K57" s="68">
        <f t="shared" si="17"/>
        <v>0</v>
      </c>
      <c r="L57" s="71"/>
      <c r="M57" s="71"/>
    </row>
    <row r="58" spans="1:13" s="4" customFormat="1" ht="15.75" customHeight="1">
      <c r="A58" s="89">
        <v>13</v>
      </c>
      <c r="B58" s="137" t="s">
        <v>172</v>
      </c>
      <c r="C58" s="45"/>
      <c r="D58" s="43"/>
      <c r="E58" s="43"/>
      <c r="F58" s="43"/>
      <c r="G58" s="43"/>
      <c r="H58" s="74">
        <f t="shared" si="15"/>
        <v>0</v>
      </c>
      <c r="I58" s="125"/>
      <c r="J58" s="74">
        <f t="shared" si="16"/>
        <v>0</v>
      </c>
      <c r="K58" s="74">
        <f t="shared" si="17"/>
        <v>0</v>
      </c>
      <c r="L58" s="70"/>
      <c r="M58" s="70"/>
    </row>
    <row r="59" spans="1:13" s="4" customFormat="1" ht="15.75" customHeight="1">
      <c r="A59" s="122"/>
      <c r="B59" s="120" t="s">
        <v>177</v>
      </c>
      <c r="C59" s="116" t="s">
        <v>35</v>
      </c>
      <c r="D59" s="115" t="s">
        <v>33</v>
      </c>
      <c r="E59" s="115">
        <v>2</v>
      </c>
      <c r="F59" s="115" t="s">
        <v>180</v>
      </c>
      <c r="G59" s="115">
        <v>3</v>
      </c>
      <c r="H59" s="117">
        <f t="shared" si="15"/>
        <v>2100</v>
      </c>
      <c r="I59" s="118">
        <v>24</v>
      </c>
      <c r="J59" s="117">
        <f t="shared" si="16"/>
        <v>7200</v>
      </c>
      <c r="K59" s="117">
        <f t="shared" si="17"/>
        <v>9300</v>
      </c>
      <c r="L59" s="17" t="s">
        <v>181</v>
      </c>
      <c r="M59" s="17" t="s">
        <v>179</v>
      </c>
    </row>
    <row r="60" spans="1:13" s="4" customFormat="1" ht="15.75" customHeight="1">
      <c r="A60" s="122"/>
      <c r="B60" s="119"/>
      <c r="C60" s="116"/>
      <c r="D60" s="115"/>
      <c r="E60" s="115" t="s">
        <v>178</v>
      </c>
      <c r="F60" s="115"/>
      <c r="G60" s="115"/>
      <c r="H60" s="117"/>
      <c r="I60" s="118"/>
      <c r="J60" s="117">
        <f t="shared" si="16"/>
        <v>0</v>
      </c>
      <c r="K60" s="117">
        <f t="shared" si="17"/>
        <v>0</v>
      </c>
      <c r="L60" s="17"/>
      <c r="M60" s="17"/>
    </row>
    <row r="61" spans="1:13" s="4" customFormat="1" ht="15.75" customHeight="1" thickBot="1">
      <c r="A61" s="64"/>
      <c r="B61" s="64"/>
      <c r="C61" s="66"/>
      <c r="D61" s="67"/>
      <c r="E61" s="67"/>
      <c r="F61" s="67"/>
      <c r="G61" s="67"/>
      <c r="H61" s="75"/>
      <c r="I61" s="65"/>
      <c r="J61" s="75"/>
      <c r="K61" s="75"/>
      <c r="L61" s="67"/>
      <c r="M61" s="71"/>
    </row>
    <row r="62" spans="1:13" s="1" customFormat="1" ht="19.5" thickBot="1">
      <c r="A62" s="141"/>
      <c r="B62" s="404" t="s">
        <v>15</v>
      </c>
      <c r="C62" s="405"/>
      <c r="D62" s="405"/>
      <c r="E62" s="405"/>
      <c r="F62" s="405"/>
      <c r="G62" s="406"/>
      <c r="H62" s="84"/>
      <c r="I62" s="85"/>
      <c r="J62" s="84"/>
      <c r="K62" s="84">
        <f>SUM(K6:K61)</f>
        <v>374350</v>
      </c>
      <c r="L62" s="95"/>
      <c r="M62" s="70"/>
    </row>
    <row r="63" spans="1:13" s="1" customFormat="1" ht="19.5" thickTop="1">
      <c r="A63" s="141"/>
      <c r="B63" s="8"/>
      <c r="C63" s="7"/>
      <c r="D63" s="2"/>
      <c r="E63" s="2"/>
      <c r="F63" s="2"/>
      <c r="G63" s="2"/>
      <c r="I63" s="2"/>
      <c r="J63" s="7"/>
      <c r="K63" s="7"/>
      <c r="L63" s="2"/>
      <c r="M63" s="73"/>
    </row>
    <row r="64" spans="1:13" s="1" customFormat="1" ht="18.75">
      <c r="A64" s="141"/>
      <c r="B64" s="8"/>
      <c r="C64" s="7"/>
      <c r="D64" s="2"/>
      <c r="E64" s="2"/>
      <c r="F64" s="2"/>
      <c r="G64" s="2"/>
      <c r="I64" s="2"/>
      <c r="J64" s="7"/>
      <c r="L64" s="2"/>
      <c r="M64" s="73"/>
    </row>
    <row r="65" spans="1:13" s="1" customFormat="1" ht="18.75">
      <c r="A65" s="141"/>
      <c r="B65" s="8"/>
      <c r="C65" s="7"/>
      <c r="D65" s="2"/>
      <c r="E65" s="2"/>
      <c r="F65" s="2"/>
      <c r="G65" s="2"/>
      <c r="I65" s="10"/>
      <c r="K65" s="3"/>
      <c r="L65" s="2"/>
      <c r="M65" s="73"/>
    </row>
    <row r="66" spans="1:13" s="1" customFormat="1" ht="18.75">
      <c r="A66" s="141"/>
      <c r="B66" s="8"/>
      <c r="C66" s="7"/>
      <c r="D66" s="2"/>
      <c r="E66" s="2"/>
      <c r="F66" s="2"/>
      <c r="G66" s="2"/>
      <c r="I66" s="2"/>
      <c r="K66" s="3"/>
      <c r="L66" s="2"/>
      <c r="M66" s="73"/>
    </row>
    <row r="67" spans="1:13" s="1" customFormat="1" ht="18.75">
      <c r="A67" s="141"/>
      <c r="B67" s="8"/>
      <c r="C67" s="7"/>
      <c r="D67" s="2"/>
      <c r="E67" s="2"/>
      <c r="F67" s="2"/>
      <c r="G67" s="2"/>
      <c r="I67" s="2"/>
      <c r="K67" s="7"/>
      <c r="L67" s="2"/>
      <c r="M67" s="73"/>
    </row>
  </sheetData>
  <sheetProtection/>
  <mergeCells count="15">
    <mergeCell ref="M2:M5"/>
    <mergeCell ref="B1:M1"/>
    <mergeCell ref="E4:E5"/>
    <mergeCell ref="H4:H5"/>
    <mergeCell ref="J4:J5"/>
    <mergeCell ref="F4:F5"/>
    <mergeCell ref="B62:G62"/>
    <mergeCell ref="B2:B5"/>
    <mergeCell ref="L2:L5"/>
    <mergeCell ref="G4:G5"/>
    <mergeCell ref="I4:I5"/>
    <mergeCell ref="A2:A5"/>
    <mergeCell ref="E2:K2"/>
    <mergeCell ref="E3:H3"/>
    <mergeCell ref="I3:J3"/>
  </mergeCells>
  <printOptions/>
  <pageMargins left="0.25" right="0.25" top="0.75" bottom="0.75" header="0.3" footer="0.3"/>
  <pageSetup fitToHeight="0" fitToWidth="1" horizontalDpi="600" verticalDpi="600" orientation="landscape" paperSize="9" scale="99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M5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38" customWidth="1"/>
    <col min="2" max="2" width="17.28125" style="62" customWidth="1"/>
    <col min="3" max="3" width="14.57421875" style="25" customWidth="1"/>
    <col min="4" max="4" width="14.7109375" style="25" customWidth="1"/>
    <col min="5" max="5" width="17.28125" style="26" customWidth="1"/>
    <col min="6" max="6" width="6.140625" style="60" customWidth="1"/>
    <col min="7" max="7" width="7.140625" style="56" customWidth="1"/>
    <col min="8" max="8" width="15.8515625" style="22" customWidth="1"/>
    <col min="9" max="9" width="15.28125" style="25" customWidth="1"/>
    <col min="10" max="10" width="14.57421875" style="25" customWidth="1"/>
    <col min="11" max="11" width="17.28125" style="38" customWidth="1"/>
    <col min="12" max="16384" width="9.140625" style="38" customWidth="1"/>
  </cols>
  <sheetData>
    <row r="1" spans="1:13" ht="24">
      <c r="A1" s="412" t="s">
        <v>146</v>
      </c>
      <c r="B1" s="412"/>
      <c r="C1" s="412"/>
      <c r="D1" s="412"/>
      <c r="E1" s="412"/>
      <c r="F1" s="57"/>
      <c r="G1" s="413" t="s">
        <v>147</v>
      </c>
      <c r="H1" s="414"/>
      <c r="I1" s="414"/>
      <c r="J1" s="414"/>
      <c r="K1" s="414"/>
      <c r="L1" s="61"/>
      <c r="M1" s="61"/>
    </row>
    <row r="2" spans="1:11" ht="24">
      <c r="A2" s="23" t="s">
        <v>2</v>
      </c>
      <c r="B2" s="23" t="s">
        <v>37</v>
      </c>
      <c r="C2" s="33" t="s">
        <v>6</v>
      </c>
      <c r="D2" s="33" t="s">
        <v>7</v>
      </c>
      <c r="E2" s="34" t="s">
        <v>44</v>
      </c>
      <c r="F2" s="58"/>
      <c r="G2" s="23" t="s">
        <v>2</v>
      </c>
      <c r="H2" s="23" t="s">
        <v>80</v>
      </c>
      <c r="I2" s="33" t="s">
        <v>6</v>
      </c>
      <c r="J2" s="33" t="s">
        <v>7</v>
      </c>
      <c r="K2" s="34" t="s">
        <v>44</v>
      </c>
    </row>
    <row r="3" spans="1:11" ht="24">
      <c r="A3" s="23">
        <v>1</v>
      </c>
      <c r="B3" s="35"/>
      <c r="C3" s="33"/>
      <c r="D3" s="33"/>
      <c r="E3" s="34"/>
      <c r="F3" s="58"/>
      <c r="G3" s="23">
        <v>1</v>
      </c>
      <c r="H3" s="20"/>
      <c r="I3" s="24"/>
      <c r="J3" s="24"/>
      <c r="K3" s="34"/>
    </row>
    <row r="4" spans="1:11" ht="24">
      <c r="A4" s="23">
        <v>2</v>
      </c>
      <c r="B4" s="35"/>
      <c r="C4" s="33"/>
      <c r="D4" s="33"/>
      <c r="E4" s="34"/>
      <c r="F4" s="58"/>
      <c r="G4" s="23">
        <v>2</v>
      </c>
      <c r="H4" s="20"/>
      <c r="I4" s="24"/>
      <c r="J4" s="24"/>
      <c r="K4" s="34"/>
    </row>
    <row r="5" spans="1:11" ht="24">
      <c r="A5" s="23">
        <v>3</v>
      </c>
      <c r="B5" s="35"/>
      <c r="C5" s="33"/>
      <c r="D5" s="33"/>
      <c r="E5" s="34"/>
      <c r="F5" s="58"/>
      <c r="G5" s="23">
        <v>3</v>
      </c>
      <c r="H5" s="20"/>
      <c r="I5" s="24"/>
      <c r="J5" s="24"/>
      <c r="K5" s="34"/>
    </row>
    <row r="6" spans="1:11" ht="24">
      <c r="A6" s="23">
        <v>4</v>
      </c>
      <c r="B6" s="35"/>
      <c r="C6" s="33"/>
      <c r="D6" s="27"/>
      <c r="E6" s="34"/>
      <c r="F6" s="58"/>
      <c r="G6" s="23">
        <v>4</v>
      </c>
      <c r="H6" s="20"/>
      <c r="I6" s="24"/>
      <c r="J6" s="24"/>
      <c r="K6" s="34"/>
    </row>
    <row r="7" spans="1:11" ht="24">
      <c r="A7" s="23">
        <v>5</v>
      </c>
      <c r="B7" s="35"/>
      <c r="C7" s="33"/>
      <c r="D7" s="33"/>
      <c r="E7" s="34"/>
      <c r="F7" s="58"/>
      <c r="G7" s="23">
        <v>5</v>
      </c>
      <c r="H7" s="20"/>
      <c r="I7" s="24"/>
      <c r="J7" s="24"/>
      <c r="K7" s="34"/>
    </row>
    <row r="8" spans="1:11" ht="24">
      <c r="A8" s="23">
        <v>6</v>
      </c>
      <c r="B8" s="35"/>
      <c r="C8" s="33"/>
      <c r="D8" s="33"/>
      <c r="E8" s="34"/>
      <c r="F8" s="58"/>
      <c r="G8" s="23">
        <v>6</v>
      </c>
      <c r="H8" s="20"/>
      <c r="I8" s="24"/>
      <c r="J8" s="24"/>
      <c r="K8" s="34"/>
    </row>
    <row r="9" spans="1:11" ht="24">
      <c r="A9" s="23">
        <v>7</v>
      </c>
      <c r="B9" s="35"/>
      <c r="C9" s="33"/>
      <c r="D9" s="33"/>
      <c r="E9" s="34"/>
      <c r="F9" s="58"/>
      <c r="G9" s="23">
        <v>7</v>
      </c>
      <c r="H9" s="20"/>
      <c r="I9" s="24"/>
      <c r="J9" s="24"/>
      <c r="K9" s="34"/>
    </row>
    <row r="10" spans="1:11" ht="24">
      <c r="A10" s="23">
        <v>8</v>
      </c>
      <c r="B10" s="35"/>
      <c r="C10" s="33"/>
      <c r="D10" s="33"/>
      <c r="E10" s="34"/>
      <c r="F10" s="58"/>
      <c r="G10" s="23">
        <v>8</v>
      </c>
      <c r="H10" s="20"/>
      <c r="I10" s="24"/>
      <c r="J10" s="24"/>
      <c r="K10" s="34"/>
    </row>
    <row r="11" spans="1:11" ht="24">
      <c r="A11" s="23">
        <v>9</v>
      </c>
      <c r="B11" s="35"/>
      <c r="C11" s="33"/>
      <c r="D11" s="33"/>
      <c r="E11" s="34"/>
      <c r="F11" s="58"/>
      <c r="G11" s="23">
        <v>9</v>
      </c>
      <c r="H11" s="20"/>
      <c r="I11" s="24"/>
      <c r="J11" s="24"/>
      <c r="K11" s="34"/>
    </row>
    <row r="12" spans="1:11" ht="24">
      <c r="A12" s="23">
        <v>10</v>
      </c>
      <c r="B12" s="35"/>
      <c r="C12" s="27"/>
      <c r="D12" s="33"/>
      <c r="E12" s="34"/>
      <c r="F12" s="58"/>
      <c r="G12" s="23">
        <v>10</v>
      </c>
      <c r="H12" s="20"/>
      <c r="I12" s="24"/>
      <c r="J12" s="24"/>
      <c r="K12" s="34"/>
    </row>
    <row r="13" spans="1:11" ht="24">
      <c r="A13" s="23">
        <v>11</v>
      </c>
      <c r="B13" s="35"/>
      <c r="C13" s="33"/>
      <c r="D13" s="33"/>
      <c r="E13" s="34"/>
      <c r="F13" s="58"/>
      <c r="G13" s="23">
        <v>11</v>
      </c>
      <c r="H13" s="20"/>
      <c r="I13" s="24"/>
      <c r="J13" s="24"/>
      <c r="K13" s="34"/>
    </row>
    <row r="14" spans="1:11" ht="24">
      <c r="A14" s="23">
        <v>12</v>
      </c>
      <c r="B14" s="35"/>
      <c r="C14" s="33"/>
      <c r="D14" s="33"/>
      <c r="E14" s="34"/>
      <c r="F14" s="58"/>
      <c r="G14" s="23">
        <v>12</v>
      </c>
      <c r="H14" s="20"/>
      <c r="I14" s="24"/>
      <c r="J14" s="24"/>
      <c r="K14" s="34"/>
    </row>
    <row r="15" spans="1:11" ht="24">
      <c r="A15" s="23">
        <v>13</v>
      </c>
      <c r="B15" s="35"/>
      <c r="C15" s="33"/>
      <c r="D15" s="33"/>
      <c r="E15" s="34"/>
      <c r="F15" s="58"/>
      <c r="G15" s="23">
        <v>13</v>
      </c>
      <c r="H15" s="20"/>
      <c r="I15" s="24"/>
      <c r="J15" s="24"/>
      <c r="K15" s="34"/>
    </row>
    <row r="16" spans="1:11" ht="24">
      <c r="A16" s="23">
        <v>14</v>
      </c>
      <c r="B16" s="35"/>
      <c r="C16" s="33"/>
      <c r="D16" s="33"/>
      <c r="E16" s="34"/>
      <c r="F16" s="58"/>
      <c r="G16" s="23">
        <v>14</v>
      </c>
      <c r="H16" s="20"/>
      <c r="I16" s="24"/>
      <c r="J16" s="24"/>
      <c r="K16" s="34"/>
    </row>
    <row r="17" spans="1:11" ht="24">
      <c r="A17" s="23">
        <v>15</v>
      </c>
      <c r="B17" s="35"/>
      <c r="C17" s="33"/>
      <c r="D17" s="33"/>
      <c r="E17" s="34"/>
      <c r="F17" s="58"/>
      <c r="G17" s="23">
        <v>15</v>
      </c>
      <c r="H17" s="20"/>
      <c r="I17" s="24"/>
      <c r="J17" s="24"/>
      <c r="K17" s="34"/>
    </row>
    <row r="18" spans="1:11" ht="24">
      <c r="A18" s="23">
        <v>16</v>
      </c>
      <c r="B18" s="35"/>
      <c r="C18" s="24"/>
      <c r="D18" s="24"/>
      <c r="E18" s="34"/>
      <c r="F18" s="58"/>
      <c r="G18" s="23">
        <v>16</v>
      </c>
      <c r="H18" s="20"/>
      <c r="I18" s="24"/>
      <c r="J18" s="24"/>
      <c r="K18" s="34"/>
    </row>
    <row r="19" spans="1:11" ht="24">
      <c r="A19" s="23">
        <v>17</v>
      </c>
      <c r="B19" s="35"/>
      <c r="C19" s="24"/>
      <c r="D19" s="24"/>
      <c r="E19" s="34"/>
      <c r="F19" s="58"/>
      <c r="G19" s="23">
        <v>17</v>
      </c>
      <c r="H19" s="20"/>
      <c r="I19" s="24"/>
      <c r="J19" s="24"/>
      <c r="K19" s="34"/>
    </row>
    <row r="20" spans="1:11" ht="24">
      <c r="A20" s="23">
        <v>18</v>
      </c>
      <c r="B20" s="35"/>
      <c r="C20" s="24"/>
      <c r="D20" s="24"/>
      <c r="E20" s="34"/>
      <c r="F20" s="58"/>
      <c r="G20" s="23">
        <v>18</v>
      </c>
      <c r="H20" s="20"/>
      <c r="I20" s="24"/>
      <c r="J20" s="24"/>
      <c r="K20" s="34"/>
    </row>
    <row r="21" spans="1:11" ht="24">
      <c r="A21" s="23">
        <v>19</v>
      </c>
      <c r="B21" s="35"/>
      <c r="C21" s="24"/>
      <c r="D21" s="24"/>
      <c r="E21" s="34"/>
      <c r="F21" s="58"/>
      <c r="G21" s="23">
        <v>19</v>
      </c>
      <c r="H21" s="20"/>
      <c r="I21" s="24"/>
      <c r="J21" s="24"/>
      <c r="K21" s="34"/>
    </row>
    <row r="22" spans="1:11" ht="24">
      <c r="A22" s="23">
        <v>20</v>
      </c>
      <c r="B22" s="35"/>
      <c r="C22" s="24"/>
      <c r="D22" s="24"/>
      <c r="E22" s="34"/>
      <c r="F22" s="58"/>
      <c r="G22" s="23">
        <v>20</v>
      </c>
      <c r="H22" s="20"/>
      <c r="I22" s="24"/>
      <c r="J22" s="24"/>
      <c r="K22" s="34"/>
    </row>
    <row r="23" spans="1:11" ht="24">
      <c r="A23" s="23">
        <v>21</v>
      </c>
      <c r="B23" s="35"/>
      <c r="C23" s="24"/>
      <c r="D23" s="24"/>
      <c r="E23" s="34"/>
      <c r="F23" s="58"/>
      <c r="G23" s="23">
        <v>21</v>
      </c>
      <c r="H23" s="20"/>
      <c r="I23" s="24"/>
      <c r="J23" s="24"/>
      <c r="K23" s="34"/>
    </row>
    <row r="24" spans="1:11" ht="24">
      <c r="A24" s="23">
        <v>22</v>
      </c>
      <c r="B24" s="35"/>
      <c r="C24" s="24"/>
      <c r="D24" s="24"/>
      <c r="E24" s="34"/>
      <c r="F24" s="58"/>
      <c r="G24" s="23">
        <v>22</v>
      </c>
      <c r="H24" s="20"/>
      <c r="I24" s="24"/>
      <c r="J24" s="24"/>
      <c r="K24" s="34"/>
    </row>
    <row r="25" spans="1:11" ht="24">
      <c r="A25" s="23">
        <v>23</v>
      </c>
      <c r="B25" s="35"/>
      <c r="C25" s="24"/>
      <c r="D25" s="24"/>
      <c r="E25" s="34"/>
      <c r="F25" s="58"/>
      <c r="G25" s="415" t="s">
        <v>8</v>
      </c>
      <c r="H25" s="416"/>
      <c r="I25" s="416"/>
      <c r="J25" s="417"/>
      <c r="K25" s="86">
        <f>SUM(K3:K24)</f>
        <v>0</v>
      </c>
    </row>
    <row r="26" spans="1:10" ht="24">
      <c r="A26" s="23">
        <v>24</v>
      </c>
      <c r="B26" s="35"/>
      <c r="C26" s="24"/>
      <c r="D26" s="24"/>
      <c r="E26" s="34"/>
      <c r="F26" s="58"/>
      <c r="G26" s="38"/>
      <c r="H26" s="38"/>
      <c r="I26" s="38"/>
      <c r="J26" s="38"/>
    </row>
    <row r="27" spans="1:10" ht="24">
      <c r="A27" s="23">
        <v>25</v>
      </c>
      <c r="B27" s="35"/>
      <c r="C27" s="24"/>
      <c r="D27" s="24"/>
      <c r="E27" s="34"/>
      <c r="F27" s="59"/>
      <c r="G27" s="38"/>
      <c r="H27" s="38"/>
      <c r="I27" s="38"/>
      <c r="J27" s="38"/>
    </row>
    <row r="28" spans="1:10" ht="24">
      <c r="A28" s="23">
        <v>26</v>
      </c>
      <c r="B28" s="35"/>
      <c r="C28" s="24"/>
      <c r="D28" s="24"/>
      <c r="E28" s="34"/>
      <c r="F28" s="58"/>
      <c r="G28" s="38"/>
      <c r="H28" s="38"/>
      <c r="I28" s="38"/>
      <c r="J28" s="38"/>
    </row>
    <row r="29" spans="1:10" ht="24">
      <c r="A29" s="23">
        <v>27</v>
      </c>
      <c r="B29" s="35"/>
      <c r="C29" s="77"/>
      <c r="D29" s="24"/>
      <c r="E29" s="34"/>
      <c r="F29" s="58"/>
      <c r="G29" s="38"/>
      <c r="H29" s="38"/>
      <c r="I29" s="38"/>
      <c r="J29" s="38"/>
    </row>
    <row r="30" spans="1:10" ht="24">
      <c r="A30" s="23">
        <v>28</v>
      </c>
      <c r="B30" s="35"/>
      <c r="C30" s="24"/>
      <c r="D30" s="24"/>
      <c r="E30" s="34"/>
      <c r="F30" s="58"/>
      <c r="G30" s="38"/>
      <c r="H30" s="38"/>
      <c r="I30" s="38"/>
      <c r="J30" s="38"/>
    </row>
    <row r="31" spans="1:10" ht="24">
      <c r="A31" s="23">
        <v>29</v>
      </c>
      <c r="B31" s="35"/>
      <c r="C31" s="24"/>
      <c r="D31" s="24"/>
      <c r="E31" s="34"/>
      <c r="F31" s="58"/>
      <c r="G31" s="38"/>
      <c r="H31" s="38"/>
      <c r="I31" s="38"/>
      <c r="J31" s="38"/>
    </row>
    <row r="32" spans="1:10" ht="24">
      <c r="A32" s="23">
        <v>30</v>
      </c>
      <c r="B32" s="35"/>
      <c r="C32" s="24"/>
      <c r="D32" s="24"/>
      <c r="E32" s="34"/>
      <c r="F32" s="58"/>
      <c r="G32" s="38"/>
      <c r="H32" s="38"/>
      <c r="I32" s="38"/>
      <c r="J32" s="38"/>
    </row>
    <row r="33" spans="1:10" ht="24">
      <c r="A33" s="23">
        <v>31</v>
      </c>
      <c r="B33" s="35"/>
      <c r="C33" s="24"/>
      <c r="D33" s="24"/>
      <c r="E33" s="34"/>
      <c r="F33" s="58"/>
      <c r="G33" s="38"/>
      <c r="H33" s="38"/>
      <c r="I33" s="38"/>
      <c r="J33" s="38"/>
    </row>
    <row r="34" spans="1:10" ht="24">
      <c r="A34" s="23">
        <v>32</v>
      </c>
      <c r="B34" s="35"/>
      <c r="C34" s="24"/>
      <c r="D34" s="24"/>
      <c r="E34" s="34"/>
      <c r="F34" s="58"/>
      <c r="G34" s="38"/>
      <c r="H34" s="38"/>
      <c r="I34" s="38"/>
      <c r="J34" s="38"/>
    </row>
    <row r="35" spans="1:10" ht="24">
      <c r="A35" s="23">
        <v>33</v>
      </c>
      <c r="B35" s="35"/>
      <c r="C35" s="24"/>
      <c r="D35" s="24"/>
      <c r="E35" s="34"/>
      <c r="F35" s="58"/>
      <c r="G35" s="38"/>
      <c r="H35" s="38"/>
      <c r="I35" s="38"/>
      <c r="J35" s="38"/>
    </row>
    <row r="36" spans="1:10" ht="24">
      <c r="A36" s="23">
        <v>34</v>
      </c>
      <c r="B36" s="35"/>
      <c r="C36" s="24"/>
      <c r="D36" s="24"/>
      <c r="E36" s="34"/>
      <c r="F36" s="58"/>
      <c r="G36" s="38"/>
      <c r="H36" s="38"/>
      <c r="I36" s="38"/>
      <c r="J36" s="38"/>
    </row>
    <row r="37" spans="1:10" ht="24">
      <c r="A37" s="23">
        <v>35</v>
      </c>
      <c r="B37" s="35"/>
      <c r="C37" s="24"/>
      <c r="D37" s="24"/>
      <c r="E37" s="34"/>
      <c r="F37" s="58"/>
      <c r="G37" s="38"/>
      <c r="H37" s="38"/>
      <c r="I37" s="38"/>
      <c r="J37" s="38"/>
    </row>
    <row r="38" spans="1:10" ht="24">
      <c r="A38" s="23">
        <v>36</v>
      </c>
      <c r="B38" s="35"/>
      <c r="C38" s="24"/>
      <c r="D38" s="24"/>
      <c r="E38" s="34"/>
      <c r="F38" s="58"/>
      <c r="G38" s="38"/>
      <c r="H38" s="38"/>
      <c r="I38" s="38"/>
      <c r="J38" s="38"/>
    </row>
    <row r="39" spans="1:10" ht="24">
      <c r="A39" s="23">
        <v>37</v>
      </c>
      <c r="B39" s="35"/>
      <c r="C39" s="24"/>
      <c r="D39" s="24"/>
      <c r="E39" s="34"/>
      <c r="F39" s="58"/>
      <c r="G39" s="38"/>
      <c r="H39" s="38"/>
      <c r="I39" s="38"/>
      <c r="J39" s="38"/>
    </row>
    <row r="40" spans="1:10" ht="24">
      <c r="A40" s="23">
        <v>38</v>
      </c>
      <c r="B40" s="35"/>
      <c r="C40" s="24"/>
      <c r="D40" s="24"/>
      <c r="E40" s="34"/>
      <c r="F40" s="58"/>
      <c r="G40" s="38"/>
      <c r="H40" s="38"/>
      <c r="I40" s="38"/>
      <c r="J40" s="38"/>
    </row>
    <row r="41" spans="1:10" ht="24">
      <c r="A41" s="23">
        <v>39</v>
      </c>
      <c r="B41" s="35"/>
      <c r="C41" s="24"/>
      <c r="D41" s="24"/>
      <c r="E41" s="34"/>
      <c r="F41" s="58"/>
      <c r="G41" s="38"/>
      <c r="H41" s="38"/>
      <c r="I41" s="38"/>
      <c r="J41" s="38"/>
    </row>
    <row r="42" spans="1:10" ht="24">
      <c r="A42" s="23">
        <v>40</v>
      </c>
      <c r="B42" s="20"/>
      <c r="C42" s="24"/>
      <c r="D42" s="24"/>
      <c r="E42" s="34"/>
      <c r="F42" s="58"/>
      <c r="G42" s="38"/>
      <c r="H42" s="38"/>
      <c r="I42" s="38"/>
      <c r="J42" s="38"/>
    </row>
    <row r="43" spans="1:10" ht="24">
      <c r="A43" s="23">
        <v>41</v>
      </c>
      <c r="B43" s="20"/>
      <c r="C43" s="24"/>
      <c r="D43" s="24"/>
      <c r="E43" s="34"/>
      <c r="F43" s="58"/>
      <c r="G43" s="38"/>
      <c r="H43" s="38"/>
      <c r="I43" s="38"/>
      <c r="J43" s="38"/>
    </row>
    <row r="44" spans="1:10" ht="24">
      <c r="A44" s="23">
        <v>42</v>
      </c>
      <c r="B44" s="20"/>
      <c r="C44" s="27"/>
      <c r="D44" s="27"/>
      <c r="E44" s="34"/>
      <c r="F44" s="58"/>
      <c r="G44" s="38"/>
      <c r="H44" s="38"/>
      <c r="I44" s="38"/>
      <c r="J44" s="38"/>
    </row>
    <row r="45" spans="1:10" ht="24">
      <c r="A45" s="23">
        <v>43</v>
      </c>
      <c r="B45" s="35"/>
      <c r="C45" s="27"/>
      <c r="D45" s="27"/>
      <c r="E45" s="34"/>
      <c r="F45" s="58"/>
      <c r="G45" s="38"/>
      <c r="H45" s="38"/>
      <c r="I45" s="38"/>
      <c r="J45" s="38"/>
    </row>
    <row r="46" spans="1:10" ht="24">
      <c r="A46" s="23">
        <v>44</v>
      </c>
      <c r="B46" s="35"/>
      <c r="C46" s="27"/>
      <c r="D46" s="27"/>
      <c r="E46" s="34"/>
      <c r="F46" s="58"/>
      <c r="G46" s="38"/>
      <c r="H46" s="38"/>
      <c r="I46" s="38"/>
      <c r="J46" s="38"/>
    </row>
    <row r="47" spans="1:10" ht="24">
      <c r="A47" s="23">
        <v>45</v>
      </c>
      <c r="B47" s="35"/>
      <c r="C47" s="24"/>
      <c r="D47" s="24"/>
      <c r="E47" s="34"/>
      <c r="G47" s="38"/>
      <c r="H47" s="38"/>
      <c r="I47" s="38"/>
      <c r="J47" s="38"/>
    </row>
    <row r="48" spans="1:10" ht="24">
      <c r="A48" s="23">
        <v>46</v>
      </c>
      <c r="B48" s="35"/>
      <c r="C48" s="24"/>
      <c r="D48" s="24"/>
      <c r="E48" s="78"/>
      <c r="G48" s="38"/>
      <c r="H48" s="38"/>
      <c r="I48" s="38"/>
      <c r="J48" s="38"/>
    </row>
    <row r="49" spans="1:10" ht="24">
      <c r="A49" s="23">
        <v>47</v>
      </c>
      <c r="B49" s="35"/>
      <c r="C49" s="24"/>
      <c r="D49" s="24"/>
      <c r="E49" s="78"/>
      <c r="G49" s="38"/>
      <c r="H49" s="38"/>
      <c r="I49" s="38"/>
      <c r="J49" s="38"/>
    </row>
    <row r="50" spans="1:7" ht="24">
      <c r="A50" s="23">
        <v>48</v>
      </c>
      <c r="B50" s="35"/>
      <c r="C50" s="24"/>
      <c r="D50" s="24"/>
      <c r="E50" s="78"/>
      <c r="G50" s="38"/>
    </row>
    <row r="51" spans="1:5" ht="24">
      <c r="A51" s="415" t="s">
        <v>8</v>
      </c>
      <c r="B51" s="416"/>
      <c r="C51" s="416"/>
      <c r="D51" s="417"/>
      <c r="E51" s="42">
        <f>SUM(E3:E50)</f>
        <v>0</v>
      </c>
    </row>
  </sheetData>
  <sheetProtection/>
  <mergeCells count="4">
    <mergeCell ref="A1:E1"/>
    <mergeCell ref="G1:K1"/>
    <mergeCell ref="A51:D51"/>
    <mergeCell ref="G25:J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89"/>
  <sheetViews>
    <sheetView zoomScalePageLayoutView="0" workbookViewId="0" topLeftCell="A10">
      <selection activeCell="D79" sqref="D79"/>
    </sheetView>
  </sheetViews>
  <sheetFormatPr defaultColWidth="9.140625" defaultRowHeight="12.75"/>
  <cols>
    <col min="1" max="1" width="8.140625" style="19" customWidth="1"/>
    <col min="2" max="2" width="24.00390625" style="22" customWidth="1"/>
    <col min="3" max="4" width="14.00390625" style="25" customWidth="1"/>
    <col min="5" max="5" width="13.8515625" style="26" customWidth="1"/>
  </cols>
  <sheetData>
    <row r="1" spans="1:5" ht="24">
      <c r="A1" s="389" t="s">
        <v>110</v>
      </c>
      <c r="B1" s="389"/>
      <c r="C1" s="389"/>
      <c r="D1" s="389"/>
      <c r="E1" s="389"/>
    </row>
    <row r="2" spans="1:5" ht="24">
      <c r="A2" s="23" t="s">
        <v>2</v>
      </c>
      <c r="B2" s="29" t="s">
        <v>37</v>
      </c>
      <c r="C2" s="30" t="s">
        <v>6</v>
      </c>
      <c r="D2" s="30" t="s">
        <v>7</v>
      </c>
      <c r="E2" s="31" t="s">
        <v>44</v>
      </c>
    </row>
    <row r="3" spans="1:5" ht="24">
      <c r="A3" s="23">
        <v>1</v>
      </c>
      <c r="B3" s="20" t="s">
        <v>38</v>
      </c>
      <c r="C3" s="24">
        <v>21000</v>
      </c>
      <c r="D3" s="24">
        <v>72000</v>
      </c>
      <c r="E3" s="21">
        <v>93000</v>
      </c>
    </row>
    <row r="4" spans="1:5" ht="24">
      <c r="A4" s="23">
        <v>2</v>
      </c>
      <c r="B4" s="20" t="s">
        <v>39</v>
      </c>
      <c r="C4" s="24">
        <v>4200</v>
      </c>
      <c r="D4" s="24">
        <v>23400</v>
      </c>
      <c r="E4" s="21">
        <f>SUM(C4,D4)</f>
        <v>27600</v>
      </c>
    </row>
    <row r="5" spans="1:5" ht="24">
      <c r="A5" s="23">
        <v>3</v>
      </c>
      <c r="B5" s="20" t="s">
        <v>46</v>
      </c>
      <c r="C5" s="27">
        <v>8400</v>
      </c>
      <c r="D5" s="27">
        <v>53400</v>
      </c>
      <c r="E5" s="21">
        <f aca="true" t="shared" si="0" ref="E5:E79">SUM(C5,D5)</f>
        <v>61800</v>
      </c>
    </row>
    <row r="6" spans="1:5" ht="24">
      <c r="A6" s="23">
        <v>4</v>
      </c>
      <c r="B6" s="20" t="s">
        <v>40</v>
      </c>
      <c r="C6" s="27">
        <v>4200</v>
      </c>
      <c r="D6" s="27">
        <v>17700</v>
      </c>
      <c r="E6" s="21">
        <f t="shared" si="0"/>
        <v>21900</v>
      </c>
    </row>
    <row r="7" spans="1:5" ht="24">
      <c r="A7" s="23">
        <v>5</v>
      </c>
      <c r="B7" s="20" t="s">
        <v>41</v>
      </c>
      <c r="C7" s="27">
        <v>49700</v>
      </c>
      <c r="D7" s="27">
        <v>264900</v>
      </c>
      <c r="E7" s="21">
        <f t="shared" si="0"/>
        <v>314600</v>
      </c>
    </row>
    <row r="8" spans="1:5" ht="24">
      <c r="A8" s="23">
        <v>6</v>
      </c>
      <c r="B8" s="20" t="s">
        <v>42</v>
      </c>
      <c r="C8" s="27">
        <v>27300</v>
      </c>
      <c r="D8" s="27">
        <v>198000</v>
      </c>
      <c r="E8" s="21">
        <f t="shared" si="0"/>
        <v>225300</v>
      </c>
    </row>
    <row r="9" spans="1:5" ht="24">
      <c r="A9" s="23">
        <v>7</v>
      </c>
      <c r="B9" s="20" t="s">
        <v>43</v>
      </c>
      <c r="C9" s="24">
        <v>32550</v>
      </c>
      <c r="D9" s="24">
        <v>247800</v>
      </c>
      <c r="E9" s="21">
        <f t="shared" si="0"/>
        <v>280350</v>
      </c>
    </row>
    <row r="10" spans="1:5" ht="24">
      <c r="A10" s="23">
        <v>8</v>
      </c>
      <c r="B10" s="20" t="s">
        <v>45</v>
      </c>
      <c r="C10" s="24">
        <v>8400</v>
      </c>
      <c r="D10" s="24">
        <v>39900</v>
      </c>
      <c r="E10" s="21">
        <f t="shared" si="0"/>
        <v>48300</v>
      </c>
    </row>
    <row r="11" spans="1:5" ht="24">
      <c r="A11" s="23">
        <v>9</v>
      </c>
      <c r="B11" s="20" t="s">
        <v>48</v>
      </c>
      <c r="C11" s="24">
        <v>2100</v>
      </c>
      <c r="D11" s="24">
        <v>2100</v>
      </c>
      <c r="E11" s="21">
        <f t="shared" si="0"/>
        <v>4200</v>
      </c>
    </row>
    <row r="12" spans="1:5" ht="24">
      <c r="A12" s="23">
        <v>10</v>
      </c>
      <c r="B12" s="20" t="s">
        <v>49</v>
      </c>
      <c r="C12" s="24">
        <v>10500</v>
      </c>
      <c r="D12" s="24">
        <v>52800</v>
      </c>
      <c r="E12" s="21">
        <f t="shared" si="0"/>
        <v>63300</v>
      </c>
    </row>
    <row r="13" spans="1:5" ht="24">
      <c r="A13" s="23">
        <v>11</v>
      </c>
      <c r="B13" s="20" t="s">
        <v>50</v>
      </c>
      <c r="C13" s="24">
        <v>74900</v>
      </c>
      <c r="D13" s="24">
        <v>227100</v>
      </c>
      <c r="E13" s="21">
        <f t="shared" si="0"/>
        <v>302000</v>
      </c>
    </row>
    <row r="14" spans="1:5" ht="24">
      <c r="A14" s="23">
        <v>12</v>
      </c>
      <c r="B14" s="20" t="s">
        <v>51</v>
      </c>
      <c r="C14" s="24">
        <v>16100</v>
      </c>
      <c r="D14" s="24">
        <v>52200</v>
      </c>
      <c r="E14" s="21">
        <f t="shared" si="0"/>
        <v>68300</v>
      </c>
    </row>
    <row r="15" spans="1:5" ht="24">
      <c r="A15" s="23">
        <v>13</v>
      </c>
      <c r="B15" s="20" t="s">
        <v>52</v>
      </c>
      <c r="C15" s="24">
        <v>43050</v>
      </c>
      <c r="D15" s="24">
        <v>279300</v>
      </c>
      <c r="E15" s="21">
        <f t="shared" si="0"/>
        <v>322350</v>
      </c>
    </row>
    <row r="16" spans="1:5" ht="24">
      <c r="A16" s="23">
        <v>14</v>
      </c>
      <c r="B16" s="20" t="s">
        <v>53</v>
      </c>
      <c r="C16" s="24">
        <v>4200</v>
      </c>
      <c r="D16" s="24">
        <v>12300</v>
      </c>
      <c r="E16" s="21">
        <f t="shared" si="0"/>
        <v>16500</v>
      </c>
    </row>
    <row r="17" spans="1:5" ht="24">
      <c r="A17" s="23">
        <v>15</v>
      </c>
      <c r="B17" s="20" t="s">
        <v>54</v>
      </c>
      <c r="C17" s="24">
        <v>36400</v>
      </c>
      <c r="D17" s="24">
        <v>208800</v>
      </c>
      <c r="E17" s="21">
        <f t="shared" si="0"/>
        <v>245200</v>
      </c>
    </row>
    <row r="18" spans="1:5" ht="24">
      <c r="A18" s="23">
        <v>16</v>
      </c>
      <c r="B18" s="20" t="s">
        <v>55</v>
      </c>
      <c r="C18" s="24">
        <v>8400</v>
      </c>
      <c r="D18" s="24">
        <v>36000</v>
      </c>
      <c r="E18" s="21">
        <f t="shared" si="0"/>
        <v>44400</v>
      </c>
    </row>
    <row r="19" spans="1:5" ht="24">
      <c r="A19" s="23">
        <v>17</v>
      </c>
      <c r="B19" s="20" t="s">
        <v>56</v>
      </c>
      <c r="C19" s="24">
        <v>16800</v>
      </c>
      <c r="D19" s="24">
        <v>67200</v>
      </c>
      <c r="E19" s="21">
        <f t="shared" si="0"/>
        <v>84000</v>
      </c>
    </row>
    <row r="20" spans="1:5" ht="24">
      <c r="A20" s="23">
        <v>18</v>
      </c>
      <c r="B20" s="20" t="s">
        <v>57</v>
      </c>
      <c r="C20" s="24">
        <v>24850</v>
      </c>
      <c r="D20" s="24">
        <v>135600</v>
      </c>
      <c r="E20" s="21">
        <f t="shared" si="0"/>
        <v>160450</v>
      </c>
    </row>
    <row r="21" spans="1:5" ht="24">
      <c r="A21" s="23">
        <v>19</v>
      </c>
      <c r="B21" s="20" t="s">
        <v>58</v>
      </c>
      <c r="C21" s="24">
        <v>22050</v>
      </c>
      <c r="D21" s="24">
        <v>117900</v>
      </c>
      <c r="E21" s="21">
        <f t="shared" si="0"/>
        <v>139950</v>
      </c>
    </row>
    <row r="22" spans="1:5" ht="24">
      <c r="A22" s="23">
        <v>20</v>
      </c>
      <c r="B22" s="20" t="s">
        <v>59</v>
      </c>
      <c r="C22" s="24">
        <v>11550</v>
      </c>
      <c r="D22" s="24">
        <v>91500</v>
      </c>
      <c r="E22" s="21">
        <f t="shared" si="0"/>
        <v>103050</v>
      </c>
    </row>
    <row r="23" spans="1:5" ht="24">
      <c r="A23" s="23">
        <v>21</v>
      </c>
      <c r="B23" s="20" t="s">
        <v>60</v>
      </c>
      <c r="C23" s="24">
        <v>12600</v>
      </c>
      <c r="D23" s="24">
        <v>48600</v>
      </c>
      <c r="E23" s="21">
        <f t="shared" si="0"/>
        <v>61200</v>
      </c>
    </row>
    <row r="24" spans="1:5" ht="24">
      <c r="A24" s="23">
        <v>22</v>
      </c>
      <c r="B24" s="20" t="s">
        <v>61</v>
      </c>
      <c r="C24" s="24">
        <v>30800</v>
      </c>
      <c r="D24" s="24">
        <v>165000</v>
      </c>
      <c r="E24" s="21">
        <f>SUM(C24,D24)</f>
        <v>195800</v>
      </c>
    </row>
    <row r="25" spans="1:5" ht="24">
      <c r="A25" s="23">
        <v>23</v>
      </c>
      <c r="B25" s="20" t="s">
        <v>62</v>
      </c>
      <c r="C25" s="24">
        <v>14000</v>
      </c>
      <c r="D25" s="24">
        <v>24300</v>
      </c>
      <c r="E25" s="21">
        <f t="shared" si="0"/>
        <v>38300</v>
      </c>
    </row>
    <row r="26" spans="1:5" ht="24">
      <c r="A26" s="23">
        <v>24</v>
      </c>
      <c r="B26" s="20" t="s">
        <v>63</v>
      </c>
      <c r="C26" s="24">
        <v>4200</v>
      </c>
      <c r="D26" s="24">
        <v>26400</v>
      </c>
      <c r="E26" s="21">
        <f t="shared" si="0"/>
        <v>30600</v>
      </c>
    </row>
    <row r="27" spans="1:5" ht="24">
      <c r="A27" s="23">
        <v>25</v>
      </c>
      <c r="B27" s="20" t="s">
        <v>64</v>
      </c>
      <c r="C27" s="24">
        <v>12250</v>
      </c>
      <c r="D27" s="24">
        <v>43800</v>
      </c>
      <c r="E27" s="21">
        <f t="shared" si="0"/>
        <v>56050</v>
      </c>
    </row>
    <row r="28" spans="1:5" ht="24">
      <c r="A28" s="23">
        <v>26</v>
      </c>
      <c r="B28" s="20" t="s">
        <v>65</v>
      </c>
      <c r="C28" s="24">
        <v>25200</v>
      </c>
      <c r="D28" s="24">
        <v>112200</v>
      </c>
      <c r="E28" s="21">
        <f t="shared" si="0"/>
        <v>137400</v>
      </c>
    </row>
    <row r="29" spans="1:5" ht="24">
      <c r="A29" s="23">
        <v>27</v>
      </c>
      <c r="B29" s="20" t="s">
        <v>66</v>
      </c>
      <c r="C29" s="24">
        <v>14000</v>
      </c>
      <c r="D29" s="24">
        <v>89400</v>
      </c>
      <c r="E29" s="21">
        <f t="shared" si="0"/>
        <v>103400</v>
      </c>
    </row>
    <row r="30" spans="1:5" ht="24">
      <c r="A30" s="23">
        <v>28</v>
      </c>
      <c r="B30" s="20" t="s">
        <v>67</v>
      </c>
      <c r="C30" s="24">
        <v>4200</v>
      </c>
      <c r="D30" s="24">
        <v>30300</v>
      </c>
      <c r="E30" s="21">
        <f t="shared" si="0"/>
        <v>34500</v>
      </c>
    </row>
    <row r="31" spans="1:5" ht="24">
      <c r="A31" s="23">
        <v>29</v>
      </c>
      <c r="B31" s="20" t="s">
        <v>68</v>
      </c>
      <c r="C31" s="24">
        <v>23450</v>
      </c>
      <c r="D31" s="24">
        <v>66900</v>
      </c>
      <c r="E31" s="21">
        <f t="shared" si="0"/>
        <v>90350</v>
      </c>
    </row>
    <row r="32" spans="1:5" ht="24">
      <c r="A32" s="23">
        <v>30</v>
      </c>
      <c r="B32" s="20" t="s">
        <v>69</v>
      </c>
      <c r="C32" s="24">
        <v>4200</v>
      </c>
      <c r="D32" s="24">
        <v>4500</v>
      </c>
      <c r="E32" s="21">
        <f t="shared" si="0"/>
        <v>8700</v>
      </c>
    </row>
    <row r="33" spans="1:5" ht="24">
      <c r="A33" s="23">
        <v>31</v>
      </c>
      <c r="B33" s="20" t="s">
        <v>70</v>
      </c>
      <c r="C33" s="24">
        <v>27300</v>
      </c>
      <c r="D33" s="24">
        <v>204900</v>
      </c>
      <c r="E33" s="21">
        <f t="shared" si="0"/>
        <v>232200</v>
      </c>
    </row>
    <row r="34" spans="1:5" ht="24">
      <c r="A34" s="23">
        <v>32</v>
      </c>
      <c r="B34" s="20" t="s">
        <v>71</v>
      </c>
      <c r="C34" s="24">
        <v>56000</v>
      </c>
      <c r="D34" s="24">
        <v>332400</v>
      </c>
      <c r="E34" s="21">
        <f t="shared" si="0"/>
        <v>388400</v>
      </c>
    </row>
    <row r="35" spans="1:5" ht="24">
      <c r="A35" s="23">
        <v>33</v>
      </c>
      <c r="B35" s="20" t="s">
        <v>72</v>
      </c>
      <c r="C35" s="24">
        <v>11550</v>
      </c>
      <c r="D35" s="24">
        <v>40800</v>
      </c>
      <c r="E35" s="21">
        <f t="shared" si="0"/>
        <v>52350</v>
      </c>
    </row>
    <row r="36" spans="1:5" ht="24">
      <c r="A36" s="23">
        <v>34</v>
      </c>
      <c r="B36" s="20" t="s">
        <v>73</v>
      </c>
      <c r="C36" s="24">
        <v>42000</v>
      </c>
      <c r="D36" s="24">
        <v>208200</v>
      </c>
      <c r="E36" s="21">
        <f t="shared" si="0"/>
        <v>250200</v>
      </c>
    </row>
    <row r="37" spans="1:5" ht="24">
      <c r="A37" s="23">
        <v>35</v>
      </c>
      <c r="B37" s="20" t="s">
        <v>74</v>
      </c>
      <c r="C37" s="24">
        <v>26250</v>
      </c>
      <c r="D37" s="24">
        <v>73800</v>
      </c>
      <c r="E37" s="21">
        <f t="shared" si="0"/>
        <v>100050</v>
      </c>
    </row>
    <row r="38" spans="1:5" ht="24">
      <c r="A38" s="23">
        <v>36</v>
      </c>
      <c r="B38" s="20" t="s">
        <v>75</v>
      </c>
      <c r="C38" s="24">
        <v>32550</v>
      </c>
      <c r="D38" s="24">
        <v>120600</v>
      </c>
      <c r="E38" s="21">
        <f t="shared" si="0"/>
        <v>153150</v>
      </c>
    </row>
    <row r="39" spans="1:5" ht="24">
      <c r="A39" s="23">
        <v>37</v>
      </c>
      <c r="B39" s="20" t="s">
        <v>76</v>
      </c>
      <c r="C39" s="24">
        <v>36050</v>
      </c>
      <c r="D39" s="24">
        <v>183600</v>
      </c>
      <c r="E39" s="21">
        <f t="shared" si="0"/>
        <v>219650</v>
      </c>
    </row>
    <row r="40" spans="1:5" ht="24">
      <c r="A40" s="23">
        <v>38</v>
      </c>
      <c r="B40" s="20" t="s">
        <v>77</v>
      </c>
      <c r="C40" s="24">
        <v>19950</v>
      </c>
      <c r="D40" s="24">
        <v>103800</v>
      </c>
      <c r="E40" s="21">
        <f t="shared" si="0"/>
        <v>123750</v>
      </c>
    </row>
    <row r="41" spans="1:5" ht="24">
      <c r="A41" s="23">
        <v>39</v>
      </c>
      <c r="B41" s="20" t="s">
        <v>78</v>
      </c>
      <c r="C41" s="24">
        <v>6300</v>
      </c>
      <c r="D41" s="24">
        <v>66600</v>
      </c>
      <c r="E41" s="21">
        <f t="shared" si="0"/>
        <v>72900</v>
      </c>
    </row>
    <row r="42" spans="1:5" ht="24">
      <c r="A42" s="23">
        <v>40</v>
      </c>
      <c r="B42" s="20" t="s">
        <v>79</v>
      </c>
      <c r="C42" s="24">
        <v>19250</v>
      </c>
      <c r="D42" s="24">
        <v>133500</v>
      </c>
      <c r="E42" s="21">
        <f t="shared" si="0"/>
        <v>152750</v>
      </c>
    </row>
    <row r="43" spans="1:5" ht="24">
      <c r="A43" s="23">
        <v>41</v>
      </c>
      <c r="B43" s="20" t="s">
        <v>82</v>
      </c>
      <c r="C43" s="24">
        <v>1050</v>
      </c>
      <c r="D43" s="24">
        <v>9900</v>
      </c>
      <c r="E43" s="21">
        <f t="shared" si="0"/>
        <v>10950</v>
      </c>
    </row>
    <row r="44" spans="1:5" ht="24">
      <c r="A44" s="23">
        <v>42</v>
      </c>
      <c r="B44" s="20" t="s">
        <v>83</v>
      </c>
      <c r="C44" s="24">
        <v>25200</v>
      </c>
      <c r="D44" s="24">
        <v>120900</v>
      </c>
      <c r="E44" s="21">
        <f t="shared" si="0"/>
        <v>146100</v>
      </c>
    </row>
    <row r="45" spans="1:5" ht="24">
      <c r="A45" s="23">
        <v>43</v>
      </c>
      <c r="B45" s="20" t="s">
        <v>99</v>
      </c>
      <c r="C45" s="24">
        <v>30450</v>
      </c>
      <c r="D45" s="24">
        <v>153900</v>
      </c>
      <c r="E45" s="21">
        <f t="shared" si="0"/>
        <v>184350</v>
      </c>
    </row>
    <row r="46" spans="1:5" ht="24">
      <c r="A46" s="23">
        <v>44</v>
      </c>
      <c r="B46" s="20" t="s">
        <v>103</v>
      </c>
      <c r="C46" s="24">
        <v>28350</v>
      </c>
      <c r="D46" s="24">
        <v>162900</v>
      </c>
      <c r="E46" s="21">
        <f t="shared" si="0"/>
        <v>191250</v>
      </c>
    </row>
    <row r="47" spans="1:5" ht="24">
      <c r="A47" s="23">
        <v>45</v>
      </c>
      <c r="B47" s="20" t="s">
        <v>104</v>
      </c>
      <c r="C47" s="24">
        <v>39200</v>
      </c>
      <c r="D47" s="24">
        <v>260400</v>
      </c>
      <c r="E47" s="21">
        <f t="shared" si="0"/>
        <v>299600</v>
      </c>
    </row>
    <row r="48" spans="1:5" ht="24">
      <c r="A48" s="23">
        <v>46</v>
      </c>
      <c r="B48" s="20" t="s">
        <v>105</v>
      </c>
      <c r="C48" s="24">
        <v>64400</v>
      </c>
      <c r="D48" s="24">
        <v>261300</v>
      </c>
      <c r="E48" s="21">
        <f t="shared" si="0"/>
        <v>325700</v>
      </c>
    </row>
    <row r="49" spans="1:5" ht="24">
      <c r="A49" s="23">
        <v>47</v>
      </c>
      <c r="B49" s="20" t="s">
        <v>106</v>
      </c>
      <c r="C49" s="24">
        <v>42000</v>
      </c>
      <c r="D49" s="24">
        <v>207000</v>
      </c>
      <c r="E49" s="21">
        <f t="shared" si="0"/>
        <v>249000</v>
      </c>
    </row>
    <row r="50" spans="1:5" ht="24">
      <c r="A50" s="23">
        <v>48</v>
      </c>
      <c r="B50" s="20" t="s">
        <v>107</v>
      </c>
      <c r="C50" s="24">
        <v>54600</v>
      </c>
      <c r="D50" s="24">
        <v>172200</v>
      </c>
      <c r="E50" s="21">
        <f t="shared" si="0"/>
        <v>226800</v>
      </c>
    </row>
    <row r="51" spans="1:5" ht="24">
      <c r="A51" s="23">
        <v>49</v>
      </c>
      <c r="B51" s="20" t="s">
        <v>108</v>
      </c>
      <c r="C51" s="24">
        <v>21000</v>
      </c>
      <c r="D51" s="24">
        <v>118500</v>
      </c>
      <c r="E51" s="21">
        <f t="shared" si="0"/>
        <v>139500</v>
      </c>
    </row>
    <row r="52" spans="1:5" ht="24">
      <c r="A52" s="23">
        <v>50</v>
      </c>
      <c r="B52" s="20" t="s">
        <v>112</v>
      </c>
      <c r="C52" s="24">
        <v>57400</v>
      </c>
      <c r="D52" s="24">
        <v>284100</v>
      </c>
      <c r="E52" s="21">
        <f t="shared" si="0"/>
        <v>341500</v>
      </c>
    </row>
    <row r="53" spans="1:5" ht="24">
      <c r="A53" s="23">
        <v>51</v>
      </c>
      <c r="B53" s="20" t="s">
        <v>113</v>
      </c>
      <c r="C53" s="24">
        <v>7350</v>
      </c>
      <c r="D53" s="24">
        <v>42600</v>
      </c>
      <c r="E53" s="21">
        <f t="shared" si="0"/>
        <v>49950</v>
      </c>
    </row>
    <row r="54" spans="1:5" ht="24">
      <c r="A54" s="23">
        <v>52</v>
      </c>
      <c r="B54" s="20" t="s">
        <v>115</v>
      </c>
      <c r="C54" s="24">
        <v>19950</v>
      </c>
      <c r="D54" s="24">
        <v>93900</v>
      </c>
      <c r="E54" s="21">
        <f t="shared" si="0"/>
        <v>113850</v>
      </c>
    </row>
    <row r="55" spans="1:5" ht="24">
      <c r="A55" s="23">
        <v>53</v>
      </c>
      <c r="B55" s="20" t="s">
        <v>116</v>
      </c>
      <c r="C55" s="24">
        <v>2100</v>
      </c>
      <c r="D55" s="24">
        <v>15000</v>
      </c>
      <c r="E55" s="21">
        <f t="shared" si="0"/>
        <v>17100</v>
      </c>
    </row>
    <row r="56" spans="1:5" ht="24">
      <c r="A56" s="23">
        <v>54</v>
      </c>
      <c r="B56" s="20" t="s">
        <v>117</v>
      </c>
      <c r="C56" s="24">
        <v>32200</v>
      </c>
      <c r="D56" s="24">
        <v>211200</v>
      </c>
      <c r="E56" s="21">
        <f t="shared" si="0"/>
        <v>243400</v>
      </c>
    </row>
    <row r="57" spans="1:5" ht="24">
      <c r="A57" s="23">
        <v>55</v>
      </c>
      <c r="B57" s="20" t="s">
        <v>118</v>
      </c>
      <c r="C57" s="24">
        <v>33250</v>
      </c>
      <c r="D57" s="24">
        <v>81600</v>
      </c>
      <c r="E57" s="21">
        <f t="shared" si="0"/>
        <v>114850</v>
      </c>
    </row>
    <row r="58" spans="1:7" ht="24">
      <c r="A58" s="23">
        <v>56</v>
      </c>
      <c r="B58" s="20" t="s">
        <v>119</v>
      </c>
      <c r="C58" s="24">
        <v>12600</v>
      </c>
      <c r="D58" s="24">
        <v>114300</v>
      </c>
      <c r="E58" s="21">
        <f t="shared" si="0"/>
        <v>126900</v>
      </c>
      <c r="G58" t="s">
        <v>111</v>
      </c>
    </row>
    <row r="59" spans="1:5" ht="24">
      <c r="A59" s="23">
        <v>57</v>
      </c>
      <c r="B59" s="20" t="s">
        <v>122</v>
      </c>
      <c r="C59" s="24">
        <v>21000</v>
      </c>
      <c r="D59" s="24">
        <v>111300</v>
      </c>
      <c r="E59" s="21">
        <f t="shared" si="0"/>
        <v>132300</v>
      </c>
    </row>
    <row r="60" spans="1:5" ht="24">
      <c r="A60" s="23">
        <v>58</v>
      </c>
      <c r="B60" s="20" t="s">
        <v>123</v>
      </c>
      <c r="C60" s="24">
        <v>31500</v>
      </c>
      <c r="D60" s="24">
        <v>127500</v>
      </c>
      <c r="E60" s="21">
        <f t="shared" si="0"/>
        <v>159000</v>
      </c>
    </row>
    <row r="61" spans="1:5" ht="24">
      <c r="A61" s="23">
        <v>59</v>
      </c>
      <c r="B61" s="20" t="s">
        <v>124</v>
      </c>
      <c r="C61" s="24">
        <v>21000</v>
      </c>
      <c r="D61" s="24">
        <v>99000</v>
      </c>
      <c r="E61" s="21">
        <f t="shared" si="0"/>
        <v>120000</v>
      </c>
    </row>
    <row r="62" spans="1:5" ht="24">
      <c r="A62" s="23">
        <v>60</v>
      </c>
      <c r="B62" s="20" t="s">
        <v>125</v>
      </c>
      <c r="C62" s="24">
        <v>55650</v>
      </c>
      <c r="D62" s="24">
        <v>317100</v>
      </c>
      <c r="E62" s="21">
        <f t="shared" si="0"/>
        <v>372750</v>
      </c>
    </row>
    <row r="63" spans="1:5" ht="24">
      <c r="A63" s="23">
        <v>61</v>
      </c>
      <c r="B63" s="20" t="s">
        <v>126</v>
      </c>
      <c r="C63" s="24">
        <v>19950</v>
      </c>
      <c r="D63" s="24">
        <v>104700</v>
      </c>
      <c r="E63" s="21">
        <f t="shared" si="0"/>
        <v>124650</v>
      </c>
    </row>
    <row r="64" spans="1:5" ht="24">
      <c r="A64" s="23">
        <v>62</v>
      </c>
      <c r="B64" s="20" t="s">
        <v>127</v>
      </c>
      <c r="C64" s="24">
        <v>6300</v>
      </c>
      <c r="D64" s="24">
        <v>19800</v>
      </c>
      <c r="E64" s="21">
        <f t="shared" si="0"/>
        <v>26100</v>
      </c>
    </row>
    <row r="65" spans="1:5" ht="24">
      <c r="A65" s="23">
        <v>63</v>
      </c>
      <c r="B65" s="20" t="s">
        <v>129</v>
      </c>
      <c r="C65" s="24">
        <v>6300</v>
      </c>
      <c r="D65" s="24">
        <v>23700</v>
      </c>
      <c r="E65" s="21">
        <f t="shared" si="0"/>
        <v>30000</v>
      </c>
    </row>
    <row r="66" spans="1:5" ht="24">
      <c r="A66" s="23">
        <v>64</v>
      </c>
      <c r="B66" s="20" t="s">
        <v>130</v>
      </c>
      <c r="C66" s="24">
        <v>13650</v>
      </c>
      <c r="D66" s="24">
        <v>96000</v>
      </c>
      <c r="E66" s="21">
        <f t="shared" si="0"/>
        <v>109650</v>
      </c>
    </row>
    <row r="67" spans="1:5" ht="24">
      <c r="A67" s="23">
        <v>65</v>
      </c>
      <c r="B67" s="20" t="s">
        <v>131</v>
      </c>
      <c r="C67" s="24">
        <v>18900</v>
      </c>
      <c r="D67" s="24">
        <v>123600</v>
      </c>
      <c r="E67" s="21">
        <f t="shared" si="0"/>
        <v>142500</v>
      </c>
    </row>
    <row r="68" spans="1:5" ht="24">
      <c r="A68" s="23">
        <v>66</v>
      </c>
      <c r="B68" s="20" t="s">
        <v>133</v>
      </c>
      <c r="C68" s="24">
        <v>24150</v>
      </c>
      <c r="D68" s="24">
        <v>101100</v>
      </c>
      <c r="E68" s="21">
        <f t="shared" si="0"/>
        <v>125250</v>
      </c>
    </row>
    <row r="69" spans="1:5" ht="24">
      <c r="A69" s="23">
        <v>67</v>
      </c>
      <c r="B69" s="20" t="s">
        <v>134</v>
      </c>
      <c r="C69" s="24">
        <v>33600</v>
      </c>
      <c r="D69" s="24">
        <v>233100</v>
      </c>
      <c r="E69" s="21">
        <f t="shared" si="0"/>
        <v>266700</v>
      </c>
    </row>
    <row r="70" spans="1:5" ht="24">
      <c r="A70" s="23">
        <v>68</v>
      </c>
      <c r="B70" s="20" t="s">
        <v>135</v>
      </c>
      <c r="C70" s="24">
        <v>8750</v>
      </c>
      <c r="D70" s="24">
        <v>20400</v>
      </c>
      <c r="E70" s="21">
        <f t="shared" si="0"/>
        <v>29150</v>
      </c>
    </row>
    <row r="71" spans="1:5" ht="24">
      <c r="A71" s="23">
        <v>69</v>
      </c>
      <c r="B71" s="20" t="s">
        <v>141</v>
      </c>
      <c r="C71" s="24">
        <v>47250</v>
      </c>
      <c r="D71" s="24">
        <v>193800</v>
      </c>
      <c r="E71" s="21">
        <f t="shared" si="0"/>
        <v>241050</v>
      </c>
    </row>
    <row r="72" spans="1:5" ht="24">
      <c r="A72" s="23">
        <v>70</v>
      </c>
      <c r="B72" s="20" t="s">
        <v>136</v>
      </c>
      <c r="C72" s="24">
        <v>48300</v>
      </c>
      <c r="D72" s="24">
        <v>201000</v>
      </c>
      <c r="E72" s="21">
        <f t="shared" si="0"/>
        <v>249300</v>
      </c>
    </row>
    <row r="73" spans="1:5" ht="24">
      <c r="A73" s="23">
        <v>71</v>
      </c>
      <c r="B73" s="20" t="s">
        <v>137</v>
      </c>
      <c r="C73" s="24">
        <v>40600</v>
      </c>
      <c r="D73" s="24">
        <v>131100</v>
      </c>
      <c r="E73" s="21">
        <f t="shared" si="0"/>
        <v>171700</v>
      </c>
    </row>
    <row r="74" spans="1:5" ht="24">
      <c r="A74" s="23">
        <v>72</v>
      </c>
      <c r="B74" s="20" t="s">
        <v>138</v>
      </c>
      <c r="C74" s="24">
        <v>1750</v>
      </c>
      <c r="D74" s="24">
        <v>13200</v>
      </c>
      <c r="E74" s="21">
        <f t="shared" si="0"/>
        <v>14950</v>
      </c>
    </row>
    <row r="75" spans="1:5" ht="24">
      <c r="A75" s="23">
        <v>73</v>
      </c>
      <c r="B75" s="20" t="s">
        <v>140</v>
      </c>
      <c r="C75" s="24">
        <v>14700</v>
      </c>
      <c r="D75" s="24">
        <v>96900</v>
      </c>
      <c r="E75" s="21">
        <f t="shared" si="0"/>
        <v>111600</v>
      </c>
    </row>
    <row r="76" spans="1:5" ht="24">
      <c r="A76" s="23">
        <v>74</v>
      </c>
      <c r="B76" s="20" t="s">
        <v>142</v>
      </c>
      <c r="C76" s="24">
        <v>12600</v>
      </c>
      <c r="D76" s="24">
        <v>46200</v>
      </c>
      <c r="E76" s="21">
        <f t="shared" si="0"/>
        <v>58800</v>
      </c>
    </row>
    <row r="77" spans="1:5" ht="24">
      <c r="A77" s="23">
        <v>75</v>
      </c>
      <c r="B77" s="20" t="s">
        <v>143</v>
      </c>
      <c r="C77" s="24">
        <v>53550</v>
      </c>
      <c r="D77" s="24">
        <v>192900</v>
      </c>
      <c r="E77" s="21">
        <f t="shared" si="0"/>
        <v>246450</v>
      </c>
    </row>
    <row r="78" spans="1:5" ht="24">
      <c r="A78" s="23">
        <v>76</v>
      </c>
      <c r="B78" s="20" t="s">
        <v>144</v>
      </c>
      <c r="C78" s="24">
        <v>4200</v>
      </c>
      <c r="D78" s="24">
        <v>37800</v>
      </c>
      <c r="E78" s="21">
        <f t="shared" si="0"/>
        <v>42000</v>
      </c>
    </row>
    <row r="79" spans="1:5" ht="24">
      <c r="A79" s="23">
        <v>77</v>
      </c>
      <c r="B79" s="20" t="s">
        <v>145</v>
      </c>
      <c r="C79" s="24">
        <v>8400</v>
      </c>
      <c r="D79" s="24">
        <v>36000</v>
      </c>
      <c r="E79" s="21">
        <f t="shared" si="0"/>
        <v>44400</v>
      </c>
    </row>
    <row r="80" spans="1:5" ht="24">
      <c r="A80" s="37" t="s">
        <v>8</v>
      </c>
      <c r="B80" s="20"/>
      <c r="C80" s="32">
        <f>SUM(C3:C79)</f>
        <v>1811950</v>
      </c>
      <c r="D80" s="32">
        <f>SUM(D3:D79)</f>
        <v>8915400</v>
      </c>
      <c r="E80" s="28">
        <f>SUM(E3:E79)</f>
        <v>10727350</v>
      </c>
    </row>
    <row r="81" spans="1:5" ht="24">
      <c r="A81" s="23"/>
      <c r="B81" s="20"/>
      <c r="C81" s="24"/>
      <c r="D81" s="24">
        <v>0</v>
      </c>
      <c r="E81" s="21"/>
    </row>
    <row r="82" spans="1:5" ht="24">
      <c r="A82" s="23"/>
      <c r="B82" s="20"/>
      <c r="C82" s="24"/>
      <c r="D82" s="24"/>
      <c r="E82" s="21"/>
    </row>
    <row r="83" spans="1:5" ht="24">
      <c r="A83" s="23"/>
      <c r="B83" s="20"/>
      <c r="C83" s="24"/>
      <c r="D83" s="24"/>
      <c r="E83" s="21"/>
    </row>
    <row r="84" spans="1:5" ht="24">
      <c r="A84" s="23"/>
      <c r="B84" s="20"/>
      <c r="C84" s="24"/>
      <c r="D84" s="24"/>
      <c r="E84" s="21"/>
    </row>
    <row r="85" spans="1:5" ht="24">
      <c r="A85" s="23"/>
      <c r="B85" s="20"/>
      <c r="C85" s="24"/>
      <c r="D85" s="24"/>
      <c r="E85" s="21"/>
    </row>
    <row r="86" spans="1:5" ht="24">
      <c r="A86" s="23"/>
      <c r="B86" s="20"/>
      <c r="C86" s="24"/>
      <c r="D86" s="24"/>
      <c r="E86" s="21"/>
    </row>
    <row r="87" spans="1:5" ht="24">
      <c r="A87" s="23"/>
      <c r="B87" s="20"/>
      <c r="C87" s="24"/>
      <c r="D87" s="24"/>
      <c r="E87" s="21"/>
    </row>
    <row r="88" spans="1:5" ht="24">
      <c r="A88" s="23"/>
      <c r="B88" s="20"/>
      <c r="C88" s="24"/>
      <c r="D88" s="24"/>
      <c r="E88" s="21"/>
    </row>
    <row r="89" spans="1:5" ht="24">
      <c r="A89" s="23"/>
      <c r="B89" s="20"/>
      <c r="C89" s="24"/>
      <c r="D89" s="24"/>
      <c r="E89" s="21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centre</dc:creator>
  <cp:keywords/>
  <dc:description/>
  <cp:lastModifiedBy>mc-plan</cp:lastModifiedBy>
  <cp:lastPrinted>2022-10-03T06:43:41Z</cp:lastPrinted>
  <dcterms:created xsi:type="dcterms:W3CDTF">2009-06-10T06:53:23Z</dcterms:created>
  <dcterms:modified xsi:type="dcterms:W3CDTF">2022-10-18T03:33:06Z</dcterms:modified>
  <cp:category/>
  <cp:version/>
  <cp:contentType/>
  <cp:contentStatus/>
</cp:coreProperties>
</file>